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35" windowWidth="15840" windowHeight="10455" tabRatio="839" activeTab="0"/>
  </bookViews>
  <sheets>
    <sheet name="13 RM" sheetId="1" r:id="rId1"/>
    <sheet name="15 RM" sheetId="2" r:id="rId2"/>
    <sheet name="16 RM" sheetId="3" r:id="rId3"/>
    <sheet name="21 RM" sheetId="4" r:id="rId4"/>
    <sheet name="22 RM" sheetId="5" r:id="rId5"/>
    <sheet name="23 RM" sheetId="6" r:id="rId6"/>
    <sheet name="24 RM" sheetId="7" r:id="rId7"/>
    <sheet name="25 RM" sheetId="8" r:id="rId8"/>
    <sheet name="26 RM" sheetId="9" r:id="rId9"/>
    <sheet name="27 RM" sheetId="10" r:id="rId10"/>
    <sheet name="28 RM" sheetId="11" r:id="rId11"/>
    <sheet name="29 RM" sheetId="12" r:id="rId12"/>
    <sheet name="31 RM" sheetId="13" r:id="rId13"/>
    <sheet name="32 RM" sheetId="14" r:id="rId14"/>
    <sheet name="33 RM" sheetId="15" r:id="rId15"/>
    <sheet name="35 RM" sheetId="16" r:id="rId16"/>
    <sheet name="41 RM" sheetId="17" r:id="rId17"/>
    <sheet name="42 RM" sheetId="18" r:id="rId18"/>
    <sheet name="43 RM" sheetId="19" r:id="rId19"/>
    <sheet name="51 RM" sheetId="20" r:id="rId20"/>
    <sheet name="52 RM" sheetId="21" r:id="rId21"/>
  </sheets>
  <externalReferences>
    <externalReference r:id="rId24"/>
  </externalReferences>
  <definedNames>
    <definedName name="_xlfn.IFERROR" hidden="1">#NAME?</definedName>
    <definedName name="_xlnm.Print_Area" localSheetId="0">'13 RM'!$A$1:$N$13</definedName>
    <definedName name="_xlnm.Print_Area" localSheetId="1">'15 RM'!$A$1:$N$13</definedName>
    <definedName name="_xlnm.Print_Area" localSheetId="2">'16 RM'!$A$1:$N$13</definedName>
    <definedName name="_xlnm.Print_Area" localSheetId="3">'21 RM'!$A$1:$N$13</definedName>
    <definedName name="_xlnm.Print_Area" localSheetId="4">'22 RM'!$A$1:$N$13</definedName>
    <definedName name="_xlnm.Print_Area" localSheetId="5">'23 RM'!$A$1:$N$13</definedName>
    <definedName name="_xlnm.Print_Area" localSheetId="6">'24 RM'!$A$1:$N$13</definedName>
    <definedName name="_xlnm.Print_Area" localSheetId="7">'25 RM'!$A$1:$N$13</definedName>
    <definedName name="_xlnm.Print_Area" localSheetId="8">'26 RM'!$A$1:$N$13</definedName>
    <definedName name="_xlnm.Print_Area" localSheetId="9">'27 RM'!$A$1:$N$13</definedName>
    <definedName name="_xlnm.Print_Area" localSheetId="10">'28 RM'!$A$1:$N$13</definedName>
    <definedName name="_xlnm.Print_Area" localSheetId="11">'29 RM'!$A$1:$N$13</definedName>
    <definedName name="_xlnm.Print_Area" localSheetId="12">'31 RM'!$A$1:$N$13</definedName>
    <definedName name="_xlnm.Print_Area" localSheetId="13">'32 RM'!$A$1:$N$13</definedName>
    <definedName name="_xlnm.Print_Area" localSheetId="14">'33 RM'!$A$1:$N$13</definedName>
    <definedName name="_xlnm.Print_Area" localSheetId="15">'35 RM'!$A$1:$N$13</definedName>
    <definedName name="_xlnm.Print_Area" localSheetId="16">'41 RM'!$A$1:$N$13</definedName>
    <definedName name="_xlnm.Print_Area" localSheetId="17">'42 RM'!$A$1:$N$13</definedName>
    <definedName name="_xlnm.Print_Area" localSheetId="18">'43 RM'!$A$1:$N$13</definedName>
    <definedName name="_xlnm.Print_Area" localSheetId="19">'51 RM'!$A$1:$N$13</definedName>
    <definedName name="_xlnm.Print_Area" localSheetId="20">'52 RM'!$A$1:$N$13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comments1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0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1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2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3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4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5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6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7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8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19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2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20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21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3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4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5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6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7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8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comments9.xml><?xml version="1.0" encoding="utf-8"?>
<comments xmlns="http://schemas.openxmlformats.org/spreadsheetml/2006/main">
  <authors>
    <author>angbroq</author>
  </authors>
  <commentList>
    <comment ref="B9" authorId="0">
      <text>
        <r>
          <rPr>
            <sz val="9"/>
            <rFont val="Segoe UI"/>
            <family val="2"/>
          </rPr>
          <t>É o percentual de pessoas desocupadas, na semana de referência, em relação às pessoas na força de trabalho nessa semana:</t>
        </r>
      </text>
    </comment>
  </commentList>
</comments>
</file>

<file path=xl/sharedStrings.xml><?xml version="1.0" encoding="utf-8"?>
<sst xmlns="http://schemas.openxmlformats.org/spreadsheetml/2006/main" count="913" uniqueCount="50">
  <si>
    <t>/</t>
  </si>
  <si>
    <t>Pesquisa Nacional por Amostra de Domicílios Contínua</t>
  </si>
  <si>
    <r>
      <t xml:space="preserve">TAXAS                                                                                 </t>
    </r>
    <r>
      <rPr>
        <b/>
        <sz val="12"/>
        <rFont val="Arial Narrow"/>
        <family val="2"/>
      </rPr>
      <t xml:space="preserve"> (em pontos percentuais)</t>
    </r>
  </si>
  <si>
    <t>Diferença</t>
  </si>
  <si>
    <t>VAR%</t>
  </si>
  <si>
    <t>Nota: As indicações de variação nas estimativas em relação às comparações as quais foram submetidas, foram feitas com base na metodologia, adaptada da metodologia desenvolvida para a Pesquisa Mensal de Emprego (PME), que consiste em calcular intervalos de confiança para a diferença temporal para um determinado conjunto de indicadores. Detalhes sobre a metodologia podem ser verificados no texto:  FREITAS, M.P.S; LILA, M.F. "Estimação de intervalos de confiança para estimadores de diferenças temporais na Pesquisa Mensal de Emprego". Rio de Janeiro: IBGE, Coordenação de Trabalho e Rendimento.</t>
  </si>
  <si>
    <t>Situação:</t>
  </si>
  <si>
    <t>*
#
?</t>
  </si>
  <si>
    <t>Estabilidade
Crescimento
Declínio</t>
  </si>
  <si>
    <t>Indicadores para população de 14 anos ou mais de idade</t>
  </si>
  <si>
    <t>Situação</t>
  </si>
  <si>
    <t>jan-fev-mar</t>
  </si>
  <si>
    <t>out-nov-dez</t>
  </si>
  <si>
    <t>TAXA DE DESOCUPAÇÃO</t>
  </si>
  <si>
    <t>Instituto Brasileiro de Geografia e Estatística</t>
  </si>
  <si>
    <t>Coordenação de Trabalho e Rendimento</t>
  </si>
  <si>
    <t>PESSOAS OCUPADAS (Todos os trabalhos)</t>
  </si>
  <si>
    <t>Variação em relação                                     ao trimestre anterior</t>
  </si>
  <si>
    <t>Variação em relação ao mesmo                                     trimestre do ano anterior</t>
  </si>
  <si>
    <t>*</t>
  </si>
  <si>
    <t>jan-fev-mar/2017</t>
  </si>
  <si>
    <t>out-nov-dez/2017</t>
  </si>
  <si>
    <t>jan-fev-mar/2018</t>
  </si>
  <si>
    <t>#</t>
  </si>
  <si>
    <t>?</t>
  </si>
  <si>
    <t>Março                                                                                                                    (jan-fev-mar)</t>
  </si>
  <si>
    <t>Região Metropolitana de Manaus (AM)</t>
  </si>
  <si>
    <t xml:space="preserve">Estimativas dos trimestres                                                            </t>
  </si>
  <si>
    <t>RENDIMENTO MÉDIO REAL HABITUAL (em reais)</t>
  </si>
  <si>
    <t xml:space="preserve">Estimativas dos trimestres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</si>
  <si>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</t>
  </si>
  <si>
    <t>Região Metropolitana de Belém (PA)</t>
  </si>
  <si>
    <t>Região Metropolitana de Macapá (AP)</t>
  </si>
  <si>
    <t>Região Metropolitana da Grande São Luís (MA)</t>
  </si>
  <si>
    <t>Região Metropolitana da Grande Teresina (PI)</t>
  </si>
  <si>
    <t>Região Metropolitana de Fortaleza (CE)</t>
  </si>
  <si>
    <t>Região Metropolitana de Natal (RN)</t>
  </si>
  <si>
    <t>Região Metropolitana de João Pessoa (PB)</t>
  </si>
  <si>
    <t>Região Metropolitana de Recife (PE)</t>
  </si>
  <si>
    <t>Região Metropolitana de Maceió (AL)</t>
  </si>
  <si>
    <t>Região Metropolitana de Aracaju (SE)</t>
  </si>
  <si>
    <t>Região Metropolitana de Salvador (BA)</t>
  </si>
  <si>
    <t>Região Metropolitana de Belo Horizonte (MG)</t>
  </si>
  <si>
    <t>Região Metropolitana da Grande Vitória (ES)</t>
  </si>
  <si>
    <t>Região Metropolitana do Rio de Janeiro (RJ)</t>
  </si>
  <si>
    <t>Região Metropolitana de São Paulo (SP)</t>
  </si>
  <si>
    <t>Região Metropolitana de Curitiba (PR)</t>
  </si>
  <si>
    <t>Região Metropolitana de Florianópolis (SC)</t>
  </si>
  <si>
    <t>Região Metropolitana de Porto Alegre (RS)</t>
  </si>
  <si>
    <t>Região Metropolitana do Vale do Rio Cuiabá (MT)</t>
  </si>
</sst>
</file>

<file path=xl/styles.xml><?xml version="1.0" encoding="utf-8"?>
<styleSheet xmlns="http://schemas.openxmlformats.org/spreadsheetml/2006/main">
  <numFmts count="6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_-;\-* #,##0.0_-;_-* &quot;-&quot;??_-;_-@_-"/>
    <numFmt numFmtId="171" formatCode="_-* #,##0_-;\-* #,##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"/>
    <numFmt numFmtId="179" formatCode="_-* #,##0.0_-;\-* #,##0.0_-;_-* &quot;-&quot;?_-;_-@_-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[$-416]dddd\,\ d&quot; de &quot;mmmm&quot; de &quot;yyyy"/>
    <numFmt numFmtId="195" formatCode="_-* #,##0.000_-;\-* #,##0.000_-;_-* &quot;-&quot;??_-;_-@_-"/>
    <numFmt numFmtId="196" formatCode="_-* #,##0.0000_-;\-* #,##0.0000_-;_-* &quot;-&quot;??_-;_-@_-"/>
    <numFmt numFmtId="197" formatCode="#,##0_ ;\-#,##0\ "/>
    <numFmt numFmtId="198" formatCode="#,##0.00_ ;\-#,##0.00\ "/>
    <numFmt numFmtId="199" formatCode="#,##0.0_ ;\-#,##0.0\ "/>
    <numFmt numFmtId="200" formatCode="#,##0.000_ ;\-#,##0.000\ "/>
    <numFmt numFmtId="201" formatCode="mmmm&quot; de &quot;yyyy"/>
    <numFmt numFmtId="202" formatCode="&quot;Comparação com &quot;"/>
    <numFmt numFmtId="203" formatCode="###\ ###\ ##0.0_ ;\-###\ ###\ ##0.0_ ;0.0_ ;@\ "/>
    <numFmt numFmtId="204" formatCode="#,##0.00_);\(#,##0.00\)"/>
    <numFmt numFmtId="205" formatCode="0.0%"/>
    <numFmt numFmtId="206" formatCode="_(* #,##0.00_);_(* \(#,##0.00\);_(* \-??_);_(@_)"/>
    <numFmt numFmtId="207" formatCode="#,##0.00\ ;&quot; (&quot;#,##0.00\);&quot; -&quot;#\ ;@\ "/>
    <numFmt numFmtId="208" formatCode="_-&quot;R$ &quot;* #,##0.00_-;&quot;-R$ &quot;* #,##0.00_-;_-&quot;R$ &quot;* \-??_-;_-@_-"/>
    <numFmt numFmtId="209" formatCode="###\ ###\ ###\ ##0"/>
    <numFmt numFmtId="210" formatCode="###\ ###\ ###\ ####\ ##0.00"/>
    <numFmt numFmtId="211" formatCode="#,##0.0"/>
    <numFmt numFmtId="212" formatCode="mmmm\ &quot;de&quot;\ yyyy"/>
    <numFmt numFmtId="213" formatCode="mmm/yyyy"/>
    <numFmt numFmtId="214" formatCode="#,##0.000;\-#,##0.000"/>
    <numFmt numFmtId="215" formatCode="#,##0.0;\-#,##0.0"/>
    <numFmt numFmtId="216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Wingdings 3"/>
      <family val="1"/>
    </font>
    <font>
      <b/>
      <sz val="14"/>
      <name val="Arial Narrow"/>
      <family val="2"/>
    </font>
    <font>
      <sz val="10"/>
      <name val="Arial Narrow"/>
      <family val="2"/>
    </font>
    <font>
      <b/>
      <sz val="9"/>
      <color indexed="23"/>
      <name val="Arial Narrow"/>
      <family val="2"/>
    </font>
    <font>
      <b/>
      <sz val="20"/>
      <name val="Arial Narrow"/>
      <family val="2"/>
    </font>
    <font>
      <b/>
      <sz val="8"/>
      <color indexed="23"/>
      <name val="Arial Narrow"/>
      <family val="2"/>
    </font>
    <font>
      <b/>
      <sz val="8"/>
      <color indexed="23"/>
      <name val="Wingdings 3"/>
      <family val="1"/>
    </font>
    <font>
      <b/>
      <sz val="12"/>
      <color indexed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Segoe UI"/>
      <family val="2"/>
    </font>
    <font>
      <sz val="10"/>
      <color indexed="8"/>
      <name val="Arial Narrow"/>
      <family val="2"/>
    </font>
    <font>
      <b/>
      <sz val="10"/>
      <color indexed="23"/>
      <name val="Wingdings 3"/>
      <family val="1"/>
    </font>
    <font>
      <b/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ill="0" applyBorder="0" applyProtection="0">
      <alignment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206" fontId="4" fillId="0" borderId="0" applyFill="0" applyBorder="0" applyProtection="0">
      <alignment/>
    </xf>
    <xf numFmtId="206" fontId="4" fillId="0" borderId="0" applyFill="0" applyBorder="0" applyProtection="0">
      <alignment/>
    </xf>
  </cellStyleXfs>
  <cellXfs count="64">
    <xf numFmtId="0" fontId="0" fillId="0" borderId="0" xfId="0" applyAlignment="1">
      <alignment/>
    </xf>
    <xf numFmtId="0" fontId="4" fillId="0" borderId="0" xfId="52">
      <alignment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33" borderId="12" xfId="0" applyFont="1" applyFill="1" applyBorder="1" applyAlignment="1">
      <alignment vertical="center"/>
    </xf>
    <xf numFmtId="17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 wrapText="1"/>
    </xf>
    <xf numFmtId="178" fontId="18" fillId="34" borderId="14" xfId="49" applyNumberFormat="1" applyFont="1" applyFill="1" applyBorder="1" applyAlignment="1">
      <alignment horizontal="center" vertical="center"/>
    </xf>
    <xf numFmtId="1" fontId="18" fillId="34" borderId="15" xfId="49" applyNumberFormat="1" applyFont="1" applyFill="1" applyBorder="1" applyAlignment="1">
      <alignment horizontal="center" vertical="center"/>
    </xf>
    <xf numFmtId="1" fontId="18" fillId="34" borderId="16" xfId="49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212" fontId="12" fillId="0" borderId="18" xfId="0" applyNumberFormat="1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213" fontId="14" fillId="35" borderId="21" xfId="0" applyNumberFormat="1" applyFont="1" applyFill="1" applyBorder="1" applyAlignment="1">
      <alignment horizontal="center" vertical="center" wrapText="1"/>
    </xf>
    <xf numFmtId="213" fontId="14" fillId="35" borderId="22" xfId="0" applyNumberFormat="1" applyFont="1" applyFill="1" applyBorder="1" applyAlignment="1">
      <alignment horizontal="center" vertical="center" wrapText="1"/>
    </xf>
    <xf numFmtId="213" fontId="14" fillId="35" borderId="23" xfId="0" applyNumberFormat="1" applyFont="1" applyFill="1" applyBorder="1" applyAlignment="1">
      <alignment horizontal="center" vertical="center" wrapText="1"/>
    </xf>
    <xf numFmtId="212" fontId="14" fillId="32" borderId="10" xfId="0" applyNumberFormat="1" applyFont="1" applyFill="1" applyBorder="1" applyAlignment="1">
      <alignment horizontal="center" vertical="center" wrapText="1"/>
    </xf>
    <xf numFmtId="212" fontId="14" fillId="32" borderId="24" xfId="0" applyNumberFormat="1" applyFont="1" applyFill="1" applyBorder="1" applyAlignment="1">
      <alignment horizontal="center" vertical="center" wrapText="1"/>
    </xf>
    <xf numFmtId="212" fontId="14" fillId="32" borderId="25" xfId="0" applyNumberFormat="1" applyFont="1" applyFill="1" applyBorder="1" applyAlignment="1">
      <alignment horizontal="center" vertical="center" wrapText="1"/>
    </xf>
    <xf numFmtId="212" fontId="14" fillId="32" borderId="17" xfId="0" applyNumberFormat="1" applyFont="1" applyFill="1" applyBorder="1" applyAlignment="1">
      <alignment horizontal="center" vertical="center" wrapText="1"/>
    </xf>
    <xf numFmtId="212" fontId="14" fillId="32" borderId="26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center" vertical="center" wrapText="1"/>
    </xf>
    <xf numFmtId="178" fontId="7" fillId="34" borderId="28" xfId="56" applyNumberFormat="1" applyFont="1" applyFill="1" applyBorder="1" applyAlignment="1">
      <alignment horizontal="center" vertical="center"/>
    </xf>
    <xf numFmtId="178" fontId="7" fillId="34" borderId="12" xfId="56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/>
    </xf>
    <xf numFmtId="0" fontId="15" fillId="34" borderId="15" xfId="0" applyFont="1" applyFill="1" applyBorder="1" applyAlignment="1">
      <alignment horizontal="left" vertical="center"/>
    </xf>
    <xf numFmtId="37" fontId="18" fillId="34" borderId="13" xfId="49" applyNumberFormat="1" applyFont="1" applyFill="1" applyBorder="1" applyAlignment="1">
      <alignment horizontal="center" vertical="center"/>
    </xf>
    <xf numFmtId="37" fontId="18" fillId="34" borderId="15" xfId="49" applyNumberFormat="1" applyFont="1" applyFill="1" applyBorder="1" applyAlignment="1">
      <alignment horizontal="center" vertical="center"/>
    </xf>
    <xf numFmtId="37" fontId="18" fillId="34" borderId="16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_Quadro Sintético da PNAD Contínua - Trimestre Móvel" xfId="52"/>
    <cellStyle name="Nota" xfId="53"/>
    <cellStyle name="Percent" xfId="54"/>
    <cellStyle name="Porcentagem 2" xfId="55"/>
    <cellStyle name="Porcentagem 3" xfId="56"/>
    <cellStyle name="Ruim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3</xdr:row>
      <xdr:rowOff>9525</xdr:rowOff>
    </xdr:from>
    <xdr:to>
      <xdr:col>13</xdr:col>
      <xdr:colOff>628650</xdr:colOff>
      <xdr:row>5</xdr:row>
      <xdr:rowOff>295275</xdr:rowOff>
    </xdr:to>
    <xdr:sp>
      <xdr:nvSpPr>
        <xdr:cNvPr id="1" name="Retângulo 1"/>
        <xdr:cNvSpPr>
          <a:spLocks/>
        </xdr:cNvSpPr>
      </xdr:nvSpPr>
      <xdr:spPr>
        <a:xfrm>
          <a:off x="8553450" y="752475"/>
          <a:ext cx="132397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2143125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2095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souza\AppData\Local\Temp\notesC9812B\PNAD%20Cont&#237;nua%20-%2052RM%20Goi&#226;nia%20-%20Mar&#231;o%20-%20Divulga&#231;&#227;o%2017%20de%20maio%20d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AD Contínua"/>
      <sheetName val="Sumário"/>
      <sheetName val="1 - Introdução"/>
      <sheetName val="2 - Notas técnicas"/>
      <sheetName val="3 - Glossário"/>
      <sheetName val="Quadro Sintético"/>
      <sheetName val="Tabelas e gráficos"/>
      <sheetName val="1 - Tabela 1"/>
      <sheetName val="2 - Gráfico 1"/>
      <sheetName val="3 - Tabela 2"/>
      <sheetName val="4 - Gráfico 2"/>
    </sheetNames>
    <sheetDataSet>
      <sheetData sheetId="1">
        <row r="4">
          <cell r="B4" t="str">
            <v>Região Metropolitana de Goiânia (GO)</v>
          </cell>
        </row>
      </sheetData>
      <sheetData sheetId="7">
        <row r="10">
          <cell r="C10" t="str">
            <v>abr-mai-jun/2012</v>
          </cell>
          <cell r="D10">
            <v>3.9</v>
          </cell>
          <cell r="E10">
            <v>10</v>
          </cell>
          <cell r="F10">
            <v>-1.4</v>
          </cell>
          <cell r="G10">
            <v>-2.4</v>
          </cell>
          <cell r="H10">
            <v>-0.3</v>
          </cell>
          <cell r="I10" t="str">
            <v>*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</row>
        <row r="11">
          <cell r="C11" t="str">
            <v>jul-ago-set/2012</v>
          </cell>
          <cell r="D11">
            <v>4.5</v>
          </cell>
          <cell r="E11">
            <v>8.6</v>
          </cell>
          <cell r="F11">
            <v>0.6</v>
          </cell>
          <cell r="G11">
            <v>-0.4</v>
          </cell>
          <cell r="H11">
            <v>1.6</v>
          </cell>
          <cell r="I11" t="str">
            <v/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</row>
        <row r="12">
          <cell r="C12" t="str">
            <v>out-nov-dez/2012</v>
          </cell>
          <cell r="D12">
            <v>4.2</v>
          </cell>
          <cell r="E12">
            <v>10.2</v>
          </cell>
          <cell r="F12">
            <v>-0.3</v>
          </cell>
          <cell r="G12">
            <v>-1.4</v>
          </cell>
          <cell r="H12">
            <v>0.8</v>
          </cell>
          <cell r="I12" t="str">
            <v/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>
            <v>4.45</v>
          </cell>
        </row>
        <row r="13">
          <cell r="C13" t="str">
            <v>jan-fev-mar/2013</v>
          </cell>
          <cell r="D13">
            <v>6</v>
          </cell>
          <cell r="E13">
            <v>7.9</v>
          </cell>
          <cell r="F13">
            <v>1.8</v>
          </cell>
          <cell r="G13">
            <v>0.7</v>
          </cell>
          <cell r="H13">
            <v>2.9</v>
          </cell>
          <cell r="I13" t="str">
            <v>*</v>
          </cell>
          <cell r="J13">
            <v>0.8</v>
          </cell>
          <cell r="K13">
            <v>-0.4</v>
          </cell>
          <cell r="L13">
            <v>1.9</v>
          </cell>
          <cell r="M13" t="str">
            <v/>
          </cell>
          <cell r="N13" t="str">
            <v>-</v>
          </cell>
        </row>
        <row r="14">
          <cell r="C14" t="str">
            <v>abr-mai-jun/2013</v>
          </cell>
          <cell r="D14">
            <v>4.5</v>
          </cell>
          <cell r="E14">
            <v>9</v>
          </cell>
          <cell r="F14">
            <v>-1.5</v>
          </cell>
          <cell r="G14">
            <v>-2.6</v>
          </cell>
          <cell r="H14">
            <v>-0.4</v>
          </cell>
          <cell r="I14" t="str">
            <v>*</v>
          </cell>
          <cell r="J14">
            <v>0.6</v>
          </cell>
          <cell r="K14">
            <v>-0.6</v>
          </cell>
          <cell r="L14">
            <v>1.7</v>
          </cell>
          <cell r="M14" t="str">
            <v/>
          </cell>
          <cell r="N14" t="str">
            <v>-</v>
          </cell>
        </row>
        <row r="15">
          <cell r="C15" t="str">
            <v>jul-ago-set/2013</v>
          </cell>
          <cell r="D15">
            <v>5</v>
          </cell>
          <cell r="E15">
            <v>9.3</v>
          </cell>
          <cell r="F15">
            <v>0.5</v>
          </cell>
          <cell r="G15">
            <v>-0.6</v>
          </cell>
          <cell r="H15">
            <v>1.6</v>
          </cell>
          <cell r="I15" t="str">
            <v/>
          </cell>
          <cell r="J15">
            <v>0.5</v>
          </cell>
          <cell r="K15">
            <v>-0.7</v>
          </cell>
          <cell r="L15">
            <v>1.7</v>
          </cell>
          <cell r="M15" t="str">
            <v/>
          </cell>
          <cell r="N15" t="str">
            <v>-</v>
          </cell>
        </row>
        <row r="16">
          <cell r="C16" t="str">
            <v>out-nov-dez/2013</v>
          </cell>
          <cell r="D16">
            <v>3.1</v>
          </cell>
          <cell r="E16">
            <v>10.9</v>
          </cell>
          <cell r="F16">
            <v>-1.8</v>
          </cell>
          <cell r="G16">
            <v>-2.9</v>
          </cell>
          <cell r="H16">
            <v>-0.8</v>
          </cell>
          <cell r="I16" t="str">
            <v>*</v>
          </cell>
          <cell r="J16">
            <v>-1.1</v>
          </cell>
          <cell r="K16">
            <v>-2.1</v>
          </cell>
          <cell r="L16">
            <v>0</v>
          </cell>
          <cell r="M16" t="str">
            <v>*</v>
          </cell>
          <cell r="N16">
            <v>4.65</v>
          </cell>
        </row>
        <row r="17">
          <cell r="C17" t="str">
            <v>jan-fev-mar/2014</v>
          </cell>
          <cell r="D17">
            <v>4.8</v>
          </cell>
          <cell r="E17">
            <v>10.4</v>
          </cell>
          <cell r="F17">
            <v>1.7</v>
          </cell>
          <cell r="G17">
            <v>0.6</v>
          </cell>
          <cell r="H17">
            <v>2.7</v>
          </cell>
          <cell r="I17" t="str">
            <v>*</v>
          </cell>
          <cell r="J17">
            <v>-1.2</v>
          </cell>
          <cell r="K17">
            <v>-2.5</v>
          </cell>
          <cell r="L17">
            <v>0.1</v>
          </cell>
          <cell r="M17" t="str">
            <v/>
          </cell>
          <cell r="N17" t="str">
            <v>-</v>
          </cell>
        </row>
        <row r="18">
          <cell r="C18" t="str">
            <v>abr-mai-jun/2014</v>
          </cell>
          <cell r="D18">
            <v>3.6</v>
          </cell>
          <cell r="E18">
            <v>10.3</v>
          </cell>
          <cell r="F18">
            <v>-1.2</v>
          </cell>
          <cell r="G18">
            <v>-2.4</v>
          </cell>
          <cell r="H18">
            <v>0</v>
          </cell>
          <cell r="I18" t="str">
            <v/>
          </cell>
          <cell r="J18">
            <v>-0.9</v>
          </cell>
          <cell r="K18">
            <v>-1.8</v>
          </cell>
          <cell r="L18">
            <v>0.1</v>
          </cell>
          <cell r="M18" t="str">
            <v/>
          </cell>
          <cell r="N18" t="str">
            <v>-</v>
          </cell>
        </row>
        <row r="19">
          <cell r="C19" t="str">
            <v>jul-ago-set/2014</v>
          </cell>
          <cell r="D19">
            <v>3.9</v>
          </cell>
          <cell r="E19">
            <v>9.5</v>
          </cell>
          <cell r="F19">
            <v>0.3</v>
          </cell>
          <cell r="G19">
            <v>-0.7</v>
          </cell>
          <cell r="H19">
            <v>1.2</v>
          </cell>
          <cell r="I19" t="str">
            <v/>
          </cell>
          <cell r="J19">
            <v>-1.1</v>
          </cell>
          <cell r="K19">
            <v>-2.2</v>
          </cell>
          <cell r="L19">
            <v>0.1</v>
          </cell>
          <cell r="M19" t="str">
            <v/>
          </cell>
          <cell r="N19" t="str">
            <v>-</v>
          </cell>
        </row>
        <row r="20">
          <cell r="C20" t="str">
            <v>out-nov-dez/2014</v>
          </cell>
          <cell r="D20">
            <v>3.7</v>
          </cell>
          <cell r="E20">
            <v>11.1</v>
          </cell>
          <cell r="F20">
            <v>-0.2</v>
          </cell>
          <cell r="G20">
            <v>-1.2</v>
          </cell>
          <cell r="H20">
            <v>0.8</v>
          </cell>
          <cell r="I20" t="str">
            <v/>
          </cell>
          <cell r="J20">
            <v>0.5</v>
          </cell>
          <cell r="K20">
            <v>-0.4</v>
          </cell>
          <cell r="L20">
            <v>1.5</v>
          </cell>
          <cell r="M20" t="str">
            <v/>
          </cell>
          <cell r="N20">
            <v>4</v>
          </cell>
        </row>
        <row r="21">
          <cell r="C21" t="str">
            <v>jan-fev-mar/2015</v>
          </cell>
          <cell r="D21">
            <v>5.4</v>
          </cell>
          <cell r="E21">
            <v>8.2</v>
          </cell>
          <cell r="F21">
            <v>1.8</v>
          </cell>
          <cell r="G21">
            <v>0.8</v>
          </cell>
          <cell r="H21">
            <v>2.7</v>
          </cell>
          <cell r="I21" t="str">
            <v>*</v>
          </cell>
          <cell r="J21">
            <v>0.7</v>
          </cell>
          <cell r="K21">
            <v>-0.6</v>
          </cell>
          <cell r="L21">
            <v>2</v>
          </cell>
          <cell r="M21" t="str">
            <v/>
          </cell>
          <cell r="N21" t="str">
            <v>-</v>
          </cell>
        </row>
        <row r="22">
          <cell r="C22" t="str">
            <v>abr-mai-jun/2015</v>
          </cell>
          <cell r="D22">
            <v>6</v>
          </cell>
          <cell r="E22">
            <v>8.9</v>
          </cell>
          <cell r="F22">
            <v>0.6</v>
          </cell>
          <cell r="G22">
            <v>-0.7</v>
          </cell>
          <cell r="H22">
            <v>1.9</v>
          </cell>
          <cell r="I22" t="str">
            <v/>
          </cell>
          <cell r="J22">
            <v>2.4</v>
          </cell>
          <cell r="K22">
            <v>1.2</v>
          </cell>
          <cell r="L22">
            <v>3.7</v>
          </cell>
          <cell r="M22" t="str">
            <v>*</v>
          </cell>
          <cell r="N22" t="str">
            <v>-</v>
          </cell>
        </row>
        <row r="23">
          <cell r="C23" t="str">
            <v>jul-ago-set/2015</v>
          </cell>
          <cell r="D23">
            <v>7.1</v>
          </cell>
          <cell r="E23">
            <v>9.6</v>
          </cell>
          <cell r="F23">
            <v>1</v>
          </cell>
          <cell r="G23">
            <v>-0.5</v>
          </cell>
          <cell r="H23">
            <v>2.5</v>
          </cell>
          <cell r="I23" t="str">
            <v/>
          </cell>
          <cell r="J23">
            <v>3.2</v>
          </cell>
          <cell r="K23">
            <v>1.7</v>
          </cell>
          <cell r="L23">
            <v>4.6</v>
          </cell>
          <cell r="M23" t="str">
            <v>*</v>
          </cell>
          <cell r="N23" t="str">
            <v>-</v>
          </cell>
        </row>
        <row r="24">
          <cell r="C24" t="str">
            <v>out-nov-dez/2015</v>
          </cell>
          <cell r="D24">
            <v>6.4</v>
          </cell>
          <cell r="E24">
            <v>9.4</v>
          </cell>
          <cell r="F24">
            <v>-0.7</v>
          </cell>
          <cell r="G24">
            <v>-2</v>
          </cell>
          <cell r="H24">
            <v>0.6</v>
          </cell>
          <cell r="I24" t="str">
            <v/>
          </cell>
          <cell r="J24">
            <v>2.7</v>
          </cell>
          <cell r="K24">
            <v>1.4</v>
          </cell>
          <cell r="L24">
            <v>4</v>
          </cell>
          <cell r="M24" t="str">
            <v>*</v>
          </cell>
          <cell r="N24">
            <v>6.225</v>
          </cell>
        </row>
        <row r="25">
          <cell r="C25" t="str">
            <v>jan-fev-mar/2016</v>
          </cell>
          <cell r="D25">
            <v>8.8</v>
          </cell>
          <cell r="E25">
            <v>7.8</v>
          </cell>
          <cell r="F25">
            <v>2.5</v>
          </cell>
          <cell r="G25">
            <v>0.8</v>
          </cell>
          <cell r="H25">
            <v>4.2</v>
          </cell>
          <cell r="I25" t="str">
            <v>*</v>
          </cell>
          <cell r="J25">
            <v>3.4</v>
          </cell>
          <cell r="K25">
            <v>1.8</v>
          </cell>
          <cell r="L25">
            <v>5</v>
          </cell>
          <cell r="M25" t="str">
            <v>*</v>
          </cell>
          <cell r="N25" t="str">
            <v>-</v>
          </cell>
        </row>
        <row r="26">
          <cell r="C26" t="str">
            <v>abr-mai-jun/2016</v>
          </cell>
          <cell r="D26">
            <v>9</v>
          </cell>
          <cell r="E26">
            <v>7.5</v>
          </cell>
          <cell r="F26">
            <v>0.2</v>
          </cell>
          <cell r="G26">
            <v>-1.5</v>
          </cell>
          <cell r="H26">
            <v>1.9</v>
          </cell>
          <cell r="I26" t="str">
            <v/>
          </cell>
          <cell r="J26">
            <v>3</v>
          </cell>
          <cell r="K26">
            <v>1.2</v>
          </cell>
          <cell r="L26">
            <v>4.8</v>
          </cell>
          <cell r="M26" t="str">
            <v>*</v>
          </cell>
          <cell r="N26" t="str">
            <v>-</v>
          </cell>
        </row>
        <row r="27">
          <cell r="C27" t="str">
            <v>jul-ago-set/2016</v>
          </cell>
          <cell r="D27">
            <v>9.7</v>
          </cell>
          <cell r="E27">
            <v>6</v>
          </cell>
          <cell r="F27">
            <v>0.7</v>
          </cell>
          <cell r="G27">
            <v>-0.8</v>
          </cell>
          <cell r="H27">
            <v>2.2</v>
          </cell>
          <cell r="I27" t="str">
            <v/>
          </cell>
          <cell r="J27">
            <v>2.7</v>
          </cell>
          <cell r="K27">
            <v>1</v>
          </cell>
          <cell r="L27">
            <v>4.4</v>
          </cell>
          <cell r="M27" t="str">
            <v>*</v>
          </cell>
          <cell r="N27" t="str">
            <v>-</v>
          </cell>
        </row>
        <row r="28">
          <cell r="C28" t="str">
            <v>out-nov-dez/2016</v>
          </cell>
          <cell r="D28">
            <v>10.5</v>
          </cell>
          <cell r="E28">
            <v>6.9</v>
          </cell>
          <cell r="F28">
            <v>0.8</v>
          </cell>
          <cell r="G28">
            <v>-0.7</v>
          </cell>
          <cell r="H28">
            <v>2.3</v>
          </cell>
          <cell r="I28" t="str">
            <v/>
          </cell>
          <cell r="J28">
            <v>4.2</v>
          </cell>
          <cell r="K28">
            <v>2.4</v>
          </cell>
          <cell r="L28">
            <v>6</v>
          </cell>
          <cell r="M28" t="str">
            <v>*</v>
          </cell>
          <cell r="N28">
            <v>9.5</v>
          </cell>
        </row>
        <row r="29">
          <cell r="C29" t="str">
            <v>jan-fev-mar/2017</v>
          </cell>
          <cell r="D29">
            <v>10.9</v>
          </cell>
          <cell r="E29">
            <v>6.1</v>
          </cell>
          <cell r="F29">
            <v>0.3</v>
          </cell>
          <cell r="G29">
            <v>-1.2</v>
          </cell>
          <cell r="H29">
            <v>1.9</v>
          </cell>
          <cell r="I29" t="str">
            <v/>
          </cell>
          <cell r="J29">
            <v>2</v>
          </cell>
          <cell r="K29">
            <v>0.3</v>
          </cell>
          <cell r="L29">
            <v>3.8</v>
          </cell>
          <cell r="M29" t="str">
            <v>*</v>
          </cell>
          <cell r="N29" t="str">
            <v>-</v>
          </cell>
        </row>
        <row r="30">
          <cell r="C30" t="str">
            <v>abr-mai-jun/2017</v>
          </cell>
          <cell r="D30">
            <v>9.8</v>
          </cell>
          <cell r="E30">
            <v>6.7</v>
          </cell>
          <cell r="F30">
            <v>-1.1</v>
          </cell>
          <cell r="G30">
            <v>-2.5</v>
          </cell>
          <cell r="H30">
            <v>0.3</v>
          </cell>
          <cell r="I30" t="str">
            <v/>
          </cell>
          <cell r="J30">
            <v>0.8</v>
          </cell>
          <cell r="K30">
            <v>-0.9</v>
          </cell>
          <cell r="L30">
            <v>2.4</v>
          </cell>
          <cell r="M30" t="str">
            <v/>
          </cell>
          <cell r="N30" t="str">
            <v>-</v>
          </cell>
        </row>
        <row r="31">
          <cell r="C31" t="str">
            <v>jul-ago-set/2017</v>
          </cell>
          <cell r="D31">
            <v>7.8</v>
          </cell>
          <cell r="E31">
            <v>6.6</v>
          </cell>
          <cell r="F31">
            <v>-2</v>
          </cell>
          <cell r="G31">
            <v>-3.3</v>
          </cell>
          <cell r="H31">
            <v>-0.7</v>
          </cell>
          <cell r="I31" t="str">
            <v>*</v>
          </cell>
          <cell r="J31">
            <v>-2</v>
          </cell>
          <cell r="K31">
            <v>-3.6</v>
          </cell>
          <cell r="L31">
            <v>-0.3</v>
          </cell>
          <cell r="M31" t="str">
            <v>*</v>
          </cell>
          <cell r="N31" t="str">
            <v>-</v>
          </cell>
        </row>
        <row r="32">
          <cell r="C32" t="str">
            <v>out-nov-dez/2017</v>
          </cell>
          <cell r="D32">
            <v>8.7</v>
          </cell>
          <cell r="E32">
            <v>7.1</v>
          </cell>
          <cell r="F32">
            <v>1</v>
          </cell>
          <cell r="G32">
            <v>-0.5</v>
          </cell>
          <cell r="H32">
            <v>2.5</v>
          </cell>
          <cell r="I32" t="str">
            <v/>
          </cell>
          <cell r="J32">
            <v>-1.8</v>
          </cell>
          <cell r="K32">
            <v>-3.7</v>
          </cell>
          <cell r="L32">
            <v>0.1</v>
          </cell>
          <cell r="M32" t="str">
            <v/>
          </cell>
          <cell r="N32">
            <v>9.3</v>
          </cell>
        </row>
        <row r="33">
          <cell r="C33" t="str">
            <v>jan-fev-mar/2018</v>
          </cell>
          <cell r="D33">
            <v>9.2</v>
          </cell>
          <cell r="E33">
            <v>6.4</v>
          </cell>
          <cell r="F33">
            <v>0.5</v>
          </cell>
          <cell r="G33">
            <v>-0.9</v>
          </cell>
          <cell r="H33">
            <v>1.9</v>
          </cell>
          <cell r="I33" t="str">
            <v/>
          </cell>
          <cell r="J33">
            <v>-1.6</v>
          </cell>
          <cell r="K33">
            <v>-3.1</v>
          </cell>
          <cell r="L33">
            <v>-0.2</v>
          </cell>
          <cell r="M33" t="str">
            <v>*</v>
          </cell>
          <cell r="N33" t="str">
            <v>-</v>
          </cell>
        </row>
      </sheetData>
      <sheetData sheetId="9">
        <row r="10">
          <cell r="C10" t="str">
            <v>abr-mai-jun/2012</v>
          </cell>
          <cell r="D10">
            <v>1651</v>
          </cell>
          <cell r="E10">
            <v>5.8</v>
          </cell>
          <cell r="F10">
            <v>-5.7</v>
          </cell>
          <cell r="G10">
            <v>-100</v>
          </cell>
          <cell r="H10">
            <v>-240</v>
          </cell>
          <cell r="I10">
            <v>39</v>
          </cell>
          <cell r="J10" t="str">
            <v/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>
            <v>2363</v>
          </cell>
          <cell r="R10">
            <v>5.8</v>
          </cell>
          <cell r="S10">
            <v>-6.4</v>
          </cell>
          <cell r="T10">
            <v>-162</v>
          </cell>
          <cell r="U10">
            <v>-364</v>
          </cell>
          <cell r="V10">
            <v>39</v>
          </cell>
          <cell r="W10" t="str">
            <v/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</row>
        <row r="11">
          <cell r="C11" t="str">
            <v>jul-ago-set/2012</v>
          </cell>
          <cell r="D11">
            <v>1735</v>
          </cell>
          <cell r="E11">
            <v>5.7</v>
          </cell>
          <cell r="F11">
            <v>5.1</v>
          </cell>
          <cell r="G11">
            <v>83</v>
          </cell>
          <cell r="H11">
            <v>5</v>
          </cell>
          <cell r="I11">
            <v>161</v>
          </cell>
          <cell r="J11" t="str">
            <v>*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>
            <v>2450</v>
          </cell>
          <cell r="R11">
            <v>5.7</v>
          </cell>
          <cell r="S11">
            <v>3.7</v>
          </cell>
          <cell r="T11">
            <v>87</v>
          </cell>
          <cell r="U11">
            <v>-24</v>
          </cell>
          <cell r="V11">
            <v>198</v>
          </cell>
          <cell r="W11" t="str">
            <v/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</row>
        <row r="12">
          <cell r="C12" t="str">
            <v>out-nov-dez/2012</v>
          </cell>
          <cell r="D12">
            <v>1753</v>
          </cell>
          <cell r="E12">
            <v>4.6</v>
          </cell>
          <cell r="F12">
            <v>1</v>
          </cell>
          <cell r="G12">
            <v>18</v>
          </cell>
          <cell r="H12">
            <v>-137</v>
          </cell>
          <cell r="I12">
            <v>172</v>
          </cell>
          <cell r="J12" t="str">
            <v/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>
            <v>1722.5</v>
          </cell>
          <cell r="Q12">
            <v>2426</v>
          </cell>
          <cell r="R12">
            <v>4.6</v>
          </cell>
          <cell r="S12">
            <v>-1</v>
          </cell>
          <cell r="T12">
            <v>-24</v>
          </cell>
          <cell r="U12">
            <v>-241</v>
          </cell>
          <cell r="V12">
            <v>193</v>
          </cell>
          <cell r="W12" t="str">
            <v/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>
            <v>2441.25</v>
          </cell>
        </row>
        <row r="13">
          <cell r="C13" t="str">
            <v>jan-fev-mar/2013</v>
          </cell>
          <cell r="D13">
            <v>1758</v>
          </cell>
          <cell r="E13">
            <v>4.7</v>
          </cell>
          <cell r="F13">
            <v>0.3</v>
          </cell>
          <cell r="G13">
            <v>5</v>
          </cell>
          <cell r="H13">
            <v>-105</v>
          </cell>
          <cell r="I13">
            <v>115</v>
          </cell>
          <cell r="J13" t="str">
            <v/>
          </cell>
          <cell r="K13">
            <v>0.4</v>
          </cell>
          <cell r="L13">
            <v>6</v>
          </cell>
          <cell r="M13">
            <v>-201</v>
          </cell>
          <cell r="N13">
            <v>214</v>
          </cell>
          <cell r="O13" t="str">
            <v/>
          </cell>
          <cell r="P13" t="str">
            <v>-</v>
          </cell>
          <cell r="Q13">
            <v>2385</v>
          </cell>
          <cell r="R13">
            <v>4.7</v>
          </cell>
          <cell r="S13">
            <v>-1.7</v>
          </cell>
          <cell r="T13">
            <v>-41</v>
          </cell>
          <cell r="U13">
            <v>-192</v>
          </cell>
          <cell r="V13">
            <v>109</v>
          </cell>
          <cell r="W13" t="str">
            <v/>
          </cell>
          <cell r="X13">
            <v>-5.6</v>
          </cell>
          <cell r="Y13">
            <v>-141</v>
          </cell>
          <cell r="Z13">
            <v>-437</v>
          </cell>
          <cell r="AA13">
            <v>155</v>
          </cell>
          <cell r="AB13" t="str">
            <v/>
          </cell>
          <cell r="AC13" t="str">
            <v>-</v>
          </cell>
        </row>
        <row r="14">
          <cell r="C14" t="str">
            <v>abr-mai-jun/2013</v>
          </cell>
          <cell r="D14">
            <v>1835</v>
          </cell>
          <cell r="E14">
            <v>5.7</v>
          </cell>
          <cell r="F14">
            <v>4.4</v>
          </cell>
          <cell r="G14">
            <v>77</v>
          </cell>
          <cell r="H14">
            <v>-23</v>
          </cell>
          <cell r="I14">
            <v>177</v>
          </cell>
          <cell r="J14" t="str">
            <v/>
          </cell>
          <cell r="K14">
            <v>11.1</v>
          </cell>
          <cell r="L14">
            <v>184</v>
          </cell>
          <cell r="M14">
            <v>13</v>
          </cell>
          <cell r="N14">
            <v>355</v>
          </cell>
          <cell r="O14" t="str">
            <v>*</v>
          </cell>
          <cell r="P14" t="str">
            <v>-</v>
          </cell>
          <cell r="Q14">
            <v>2460</v>
          </cell>
          <cell r="R14">
            <v>5.7</v>
          </cell>
          <cell r="S14">
            <v>3.2</v>
          </cell>
          <cell r="T14">
            <v>75</v>
          </cell>
          <cell r="U14">
            <v>-58</v>
          </cell>
          <cell r="V14">
            <v>209</v>
          </cell>
          <cell r="W14" t="str">
            <v/>
          </cell>
          <cell r="X14">
            <v>4.1</v>
          </cell>
          <cell r="Y14">
            <v>97</v>
          </cell>
          <cell r="Z14">
            <v>-139</v>
          </cell>
          <cell r="AA14">
            <v>333</v>
          </cell>
          <cell r="AB14" t="str">
            <v/>
          </cell>
          <cell r="AC14" t="str">
            <v>-</v>
          </cell>
        </row>
        <row r="15">
          <cell r="C15" t="str">
            <v>jul-ago-set/2013</v>
          </cell>
          <cell r="D15">
            <v>1904</v>
          </cell>
          <cell r="E15">
            <v>5.3</v>
          </cell>
          <cell r="F15">
            <v>3.8</v>
          </cell>
          <cell r="G15">
            <v>69</v>
          </cell>
          <cell r="H15">
            <v>-40</v>
          </cell>
          <cell r="I15">
            <v>178</v>
          </cell>
          <cell r="J15" t="str">
            <v/>
          </cell>
          <cell r="K15">
            <v>9.8</v>
          </cell>
          <cell r="L15">
            <v>169</v>
          </cell>
          <cell r="M15">
            <v>-15</v>
          </cell>
          <cell r="N15">
            <v>353</v>
          </cell>
          <cell r="O15" t="str">
            <v/>
          </cell>
          <cell r="P15" t="str">
            <v>-</v>
          </cell>
          <cell r="Q15">
            <v>2543</v>
          </cell>
          <cell r="R15">
            <v>5.3</v>
          </cell>
          <cell r="S15">
            <v>3.4</v>
          </cell>
          <cell r="T15">
            <v>83</v>
          </cell>
          <cell r="U15">
            <v>-64</v>
          </cell>
          <cell r="V15">
            <v>229</v>
          </cell>
          <cell r="W15" t="str">
            <v/>
          </cell>
          <cell r="X15">
            <v>3.8</v>
          </cell>
          <cell r="Y15">
            <v>93</v>
          </cell>
          <cell r="Z15">
            <v>-160</v>
          </cell>
          <cell r="AA15">
            <v>346</v>
          </cell>
          <cell r="AB15" t="str">
            <v/>
          </cell>
          <cell r="AC15" t="str">
            <v>-</v>
          </cell>
        </row>
        <row r="16">
          <cell r="C16" t="str">
            <v>out-nov-dez/2013</v>
          </cell>
          <cell r="D16">
            <v>1905</v>
          </cell>
          <cell r="E16">
            <v>4.7</v>
          </cell>
          <cell r="F16">
            <v>0.1</v>
          </cell>
          <cell r="G16">
            <v>1</v>
          </cell>
          <cell r="H16">
            <v>-115</v>
          </cell>
          <cell r="I16">
            <v>117</v>
          </cell>
          <cell r="J16" t="str">
            <v/>
          </cell>
          <cell r="K16">
            <v>8.7</v>
          </cell>
          <cell r="L16">
            <v>153</v>
          </cell>
          <cell r="M16">
            <v>24</v>
          </cell>
          <cell r="N16">
            <v>281</v>
          </cell>
          <cell r="O16" t="str">
            <v>*</v>
          </cell>
          <cell r="P16">
            <v>1850.5</v>
          </cell>
          <cell r="Q16">
            <v>2497</v>
          </cell>
          <cell r="R16">
            <v>4.7</v>
          </cell>
          <cell r="S16">
            <v>-1.8</v>
          </cell>
          <cell r="T16">
            <v>-46</v>
          </cell>
          <cell r="U16">
            <v>-200</v>
          </cell>
          <cell r="V16">
            <v>109</v>
          </cell>
          <cell r="W16" t="str">
            <v/>
          </cell>
          <cell r="X16">
            <v>2.9</v>
          </cell>
          <cell r="Y16">
            <v>71</v>
          </cell>
          <cell r="Z16">
            <v>-101</v>
          </cell>
          <cell r="AA16">
            <v>243</v>
          </cell>
          <cell r="AB16" t="str">
            <v/>
          </cell>
          <cell r="AC16">
            <v>2471.25</v>
          </cell>
        </row>
        <row r="17">
          <cell r="C17" t="str">
            <v>jan-fev-mar/2014</v>
          </cell>
          <cell r="D17">
            <v>1925</v>
          </cell>
          <cell r="E17">
            <v>5</v>
          </cell>
          <cell r="F17">
            <v>1.1</v>
          </cell>
          <cell r="G17">
            <v>20</v>
          </cell>
          <cell r="H17">
            <v>-113</v>
          </cell>
          <cell r="I17">
            <v>154</v>
          </cell>
          <cell r="J17" t="str">
            <v/>
          </cell>
          <cell r="K17">
            <v>9.5</v>
          </cell>
          <cell r="L17">
            <v>168</v>
          </cell>
          <cell r="M17">
            <v>43</v>
          </cell>
          <cell r="N17">
            <v>292</v>
          </cell>
          <cell r="O17" t="str">
            <v>*</v>
          </cell>
          <cell r="P17" t="str">
            <v>-</v>
          </cell>
          <cell r="Q17">
            <v>2478</v>
          </cell>
          <cell r="R17">
            <v>5</v>
          </cell>
          <cell r="S17">
            <v>-0.8</v>
          </cell>
          <cell r="T17">
            <v>-20</v>
          </cell>
          <cell r="U17">
            <v>-193</v>
          </cell>
          <cell r="V17">
            <v>153</v>
          </cell>
          <cell r="W17" t="str">
            <v/>
          </cell>
          <cell r="X17">
            <v>3.9</v>
          </cell>
          <cell r="Y17">
            <v>93</v>
          </cell>
          <cell r="Z17">
            <v>-70</v>
          </cell>
          <cell r="AA17">
            <v>255</v>
          </cell>
          <cell r="AB17" t="str">
            <v/>
          </cell>
          <cell r="AC17" t="str">
            <v>-</v>
          </cell>
        </row>
        <row r="18">
          <cell r="C18" t="str">
            <v>abr-mai-jun/2014</v>
          </cell>
          <cell r="D18">
            <v>1999</v>
          </cell>
          <cell r="E18">
            <v>5.1</v>
          </cell>
          <cell r="F18">
            <v>3.9</v>
          </cell>
          <cell r="G18">
            <v>74</v>
          </cell>
          <cell r="H18">
            <v>-63</v>
          </cell>
          <cell r="I18">
            <v>212</v>
          </cell>
          <cell r="J18" t="str">
            <v/>
          </cell>
          <cell r="K18">
            <v>9</v>
          </cell>
          <cell r="L18">
            <v>165</v>
          </cell>
          <cell r="M18">
            <v>-5</v>
          </cell>
          <cell r="N18">
            <v>334</v>
          </cell>
          <cell r="O18" t="str">
            <v/>
          </cell>
          <cell r="P18" t="str">
            <v>-</v>
          </cell>
          <cell r="Q18">
            <v>2524</v>
          </cell>
          <cell r="R18">
            <v>5.1</v>
          </cell>
          <cell r="S18">
            <v>1.9</v>
          </cell>
          <cell r="T18">
            <v>47</v>
          </cell>
          <cell r="U18">
            <v>-128</v>
          </cell>
          <cell r="V18">
            <v>222</v>
          </cell>
          <cell r="W18" t="str">
            <v/>
          </cell>
          <cell r="X18">
            <v>2.6</v>
          </cell>
          <cell r="Y18">
            <v>64</v>
          </cell>
          <cell r="Z18">
            <v>-158</v>
          </cell>
          <cell r="AA18">
            <v>286</v>
          </cell>
          <cell r="AB18" t="str">
            <v/>
          </cell>
          <cell r="AC18" t="str">
            <v>-</v>
          </cell>
        </row>
        <row r="19">
          <cell r="C19" t="str">
            <v>jul-ago-set/2014</v>
          </cell>
          <cell r="D19">
            <v>1990</v>
          </cell>
          <cell r="E19">
            <v>4.1</v>
          </cell>
          <cell r="F19">
            <v>-0.5</v>
          </cell>
          <cell r="G19">
            <v>-9</v>
          </cell>
          <cell r="H19">
            <v>-140</v>
          </cell>
          <cell r="I19">
            <v>122</v>
          </cell>
          <cell r="J19" t="str">
            <v/>
          </cell>
          <cell r="K19">
            <v>4.5</v>
          </cell>
          <cell r="L19">
            <v>86</v>
          </cell>
          <cell r="M19">
            <v>-67</v>
          </cell>
          <cell r="N19">
            <v>240</v>
          </cell>
          <cell r="O19" t="str">
            <v/>
          </cell>
          <cell r="P19" t="str">
            <v>-</v>
          </cell>
          <cell r="Q19">
            <v>2498</v>
          </cell>
          <cell r="R19">
            <v>4.1</v>
          </cell>
          <cell r="S19">
            <v>-1</v>
          </cell>
          <cell r="T19">
            <v>-26</v>
          </cell>
          <cell r="U19">
            <v>-191</v>
          </cell>
          <cell r="V19">
            <v>139</v>
          </cell>
          <cell r="W19" t="str">
            <v/>
          </cell>
          <cell r="X19">
            <v>-1.8</v>
          </cell>
          <cell r="Y19">
            <v>-45</v>
          </cell>
          <cell r="Z19">
            <v>-248</v>
          </cell>
          <cell r="AA19">
            <v>158</v>
          </cell>
          <cell r="AB19" t="str">
            <v/>
          </cell>
          <cell r="AC19" t="str">
            <v>-</v>
          </cell>
        </row>
        <row r="20">
          <cell r="C20" t="str">
            <v>out-nov-dez/2014</v>
          </cell>
          <cell r="D20">
            <v>2024</v>
          </cell>
          <cell r="E20">
            <v>4.3</v>
          </cell>
          <cell r="F20">
            <v>1.7</v>
          </cell>
          <cell r="G20">
            <v>33</v>
          </cell>
          <cell r="H20">
            <v>-55</v>
          </cell>
          <cell r="I20">
            <v>122</v>
          </cell>
          <cell r="J20" t="str">
            <v/>
          </cell>
          <cell r="K20">
            <v>6.2</v>
          </cell>
          <cell r="L20">
            <v>119</v>
          </cell>
          <cell r="M20">
            <v>-11</v>
          </cell>
          <cell r="N20">
            <v>248</v>
          </cell>
          <cell r="O20" t="str">
            <v/>
          </cell>
          <cell r="P20">
            <v>1984.5</v>
          </cell>
          <cell r="Q20">
            <v>2486</v>
          </cell>
          <cell r="R20">
            <v>4.3</v>
          </cell>
          <cell r="S20">
            <v>-0.5</v>
          </cell>
          <cell r="T20">
            <v>-12</v>
          </cell>
          <cell r="U20">
            <v>-122</v>
          </cell>
          <cell r="V20">
            <v>98</v>
          </cell>
          <cell r="W20" t="str">
            <v/>
          </cell>
          <cell r="X20">
            <v>-0.5</v>
          </cell>
          <cell r="Y20">
            <v>-11</v>
          </cell>
          <cell r="Z20">
            <v>-177</v>
          </cell>
          <cell r="AA20">
            <v>155</v>
          </cell>
          <cell r="AB20" t="str">
            <v/>
          </cell>
          <cell r="AC20">
            <v>2496.5</v>
          </cell>
        </row>
        <row r="21">
          <cell r="C21" t="str">
            <v>jan-fev-mar/2015</v>
          </cell>
          <cell r="D21">
            <v>2008</v>
          </cell>
          <cell r="E21">
            <v>3.8</v>
          </cell>
          <cell r="F21">
            <v>-0.8</v>
          </cell>
          <cell r="G21">
            <v>-16</v>
          </cell>
          <cell r="H21">
            <v>-110</v>
          </cell>
          <cell r="I21">
            <v>78</v>
          </cell>
          <cell r="J21" t="str">
            <v/>
          </cell>
          <cell r="K21">
            <v>4.3</v>
          </cell>
          <cell r="L21">
            <v>83</v>
          </cell>
          <cell r="M21">
            <v>-60</v>
          </cell>
          <cell r="N21">
            <v>225</v>
          </cell>
          <cell r="O21" t="str">
            <v/>
          </cell>
          <cell r="P21" t="str">
            <v>-</v>
          </cell>
          <cell r="Q21">
            <v>2375</v>
          </cell>
          <cell r="R21">
            <v>3.8</v>
          </cell>
          <cell r="S21">
            <v>-4.5</v>
          </cell>
          <cell r="T21">
            <v>-111</v>
          </cell>
          <cell r="U21">
            <v>-226</v>
          </cell>
          <cell r="V21">
            <v>4</v>
          </cell>
          <cell r="W21" t="str">
            <v/>
          </cell>
          <cell r="X21">
            <v>-4.1</v>
          </cell>
          <cell r="Y21">
            <v>-102</v>
          </cell>
          <cell r="Z21">
            <v>-284</v>
          </cell>
          <cell r="AA21">
            <v>79</v>
          </cell>
          <cell r="AB21" t="str">
            <v/>
          </cell>
          <cell r="AC21" t="str">
            <v>-</v>
          </cell>
        </row>
        <row r="22">
          <cell r="C22" t="str">
            <v>abr-mai-jun/2015</v>
          </cell>
          <cell r="D22">
            <v>2079</v>
          </cell>
          <cell r="E22">
            <v>4.5</v>
          </cell>
          <cell r="F22">
            <v>3.5</v>
          </cell>
          <cell r="G22">
            <v>71</v>
          </cell>
          <cell r="H22">
            <v>-24</v>
          </cell>
          <cell r="I22">
            <v>166</v>
          </cell>
          <cell r="J22" t="str">
            <v/>
          </cell>
          <cell r="K22">
            <v>4</v>
          </cell>
          <cell r="L22">
            <v>79</v>
          </cell>
          <cell r="M22">
            <v>-87</v>
          </cell>
          <cell r="N22">
            <v>246</v>
          </cell>
          <cell r="O22" t="str">
            <v/>
          </cell>
          <cell r="P22" t="str">
            <v>-</v>
          </cell>
          <cell r="Q22">
            <v>2400</v>
          </cell>
          <cell r="R22">
            <v>4.5</v>
          </cell>
          <cell r="S22">
            <v>1.1</v>
          </cell>
          <cell r="T22">
            <v>25</v>
          </cell>
          <cell r="U22">
            <v>-84</v>
          </cell>
          <cell r="V22">
            <v>135</v>
          </cell>
          <cell r="W22" t="str">
            <v/>
          </cell>
          <cell r="X22">
            <v>-4.9</v>
          </cell>
          <cell r="Y22">
            <v>-124</v>
          </cell>
          <cell r="Z22">
            <v>-328</v>
          </cell>
          <cell r="AA22">
            <v>80</v>
          </cell>
          <cell r="AB22" t="str">
            <v/>
          </cell>
          <cell r="AC22" t="str">
            <v>-</v>
          </cell>
        </row>
        <row r="23">
          <cell r="C23" t="str">
            <v>jul-ago-set/2015</v>
          </cell>
          <cell r="D23">
            <v>2118</v>
          </cell>
          <cell r="E23">
            <v>4.9</v>
          </cell>
          <cell r="F23">
            <v>1.9</v>
          </cell>
          <cell r="G23">
            <v>39</v>
          </cell>
          <cell r="H23">
            <v>-98</v>
          </cell>
          <cell r="I23">
            <v>176</v>
          </cell>
          <cell r="J23" t="str">
            <v/>
          </cell>
          <cell r="K23">
            <v>6.4</v>
          </cell>
          <cell r="L23">
            <v>127</v>
          </cell>
          <cell r="M23">
            <v>-34</v>
          </cell>
          <cell r="N23">
            <v>289</v>
          </cell>
          <cell r="O23" t="str">
            <v/>
          </cell>
          <cell r="P23" t="str">
            <v>-</v>
          </cell>
          <cell r="Q23">
            <v>2408</v>
          </cell>
          <cell r="R23">
            <v>4.9</v>
          </cell>
          <cell r="S23">
            <v>0.3</v>
          </cell>
          <cell r="T23">
            <v>7</v>
          </cell>
          <cell r="U23">
            <v>-150</v>
          </cell>
          <cell r="V23">
            <v>164</v>
          </cell>
          <cell r="W23" t="str">
            <v/>
          </cell>
          <cell r="X23">
            <v>-3.6</v>
          </cell>
          <cell r="Y23">
            <v>-90</v>
          </cell>
          <cell r="Z23">
            <v>-279</v>
          </cell>
          <cell r="AA23">
            <v>98</v>
          </cell>
          <cell r="AB23" t="str">
            <v/>
          </cell>
          <cell r="AC23" t="str">
            <v>-</v>
          </cell>
        </row>
        <row r="24">
          <cell r="C24" t="str">
            <v>out-nov-dez/2015</v>
          </cell>
          <cell r="D24">
            <v>2068</v>
          </cell>
          <cell r="E24">
            <v>4.5</v>
          </cell>
          <cell r="F24">
            <v>-2.3</v>
          </cell>
          <cell r="G24">
            <v>-50</v>
          </cell>
          <cell r="H24">
            <v>-160</v>
          </cell>
          <cell r="I24">
            <v>61</v>
          </cell>
          <cell r="J24" t="str">
            <v/>
          </cell>
          <cell r="K24">
            <v>2.2</v>
          </cell>
          <cell r="L24">
            <v>44</v>
          </cell>
          <cell r="M24">
            <v>-100</v>
          </cell>
          <cell r="N24">
            <v>189</v>
          </cell>
          <cell r="O24" t="str">
            <v/>
          </cell>
          <cell r="P24">
            <v>2068.25</v>
          </cell>
          <cell r="Q24">
            <v>2284</v>
          </cell>
          <cell r="R24">
            <v>4.5</v>
          </cell>
          <cell r="S24">
            <v>-5.1</v>
          </cell>
          <cell r="T24">
            <v>-124</v>
          </cell>
          <cell r="U24">
            <v>-249</v>
          </cell>
          <cell r="V24">
            <v>1</v>
          </cell>
          <cell r="W24" t="str">
            <v/>
          </cell>
          <cell r="X24">
            <v>-8.1</v>
          </cell>
          <cell r="Y24">
            <v>-202</v>
          </cell>
          <cell r="Z24">
            <v>-369</v>
          </cell>
          <cell r="AA24">
            <v>-35</v>
          </cell>
          <cell r="AB24" t="str">
            <v>*</v>
          </cell>
          <cell r="AC24">
            <v>2366.75</v>
          </cell>
        </row>
        <row r="25">
          <cell r="C25" t="str">
            <v>jan-fev-mar/2016</v>
          </cell>
          <cell r="D25">
            <v>2138</v>
          </cell>
          <cell r="E25">
            <v>4.6</v>
          </cell>
          <cell r="F25">
            <v>3.4</v>
          </cell>
          <cell r="G25">
            <v>70</v>
          </cell>
          <cell r="H25">
            <v>-34</v>
          </cell>
          <cell r="I25">
            <v>174</v>
          </cell>
          <cell r="J25" t="str">
            <v/>
          </cell>
          <cell r="K25">
            <v>6.5</v>
          </cell>
          <cell r="L25">
            <v>130</v>
          </cell>
          <cell r="M25">
            <v>-18</v>
          </cell>
          <cell r="N25">
            <v>279</v>
          </cell>
          <cell r="O25" t="str">
            <v/>
          </cell>
          <cell r="P25" t="str">
            <v>-</v>
          </cell>
          <cell r="Q25">
            <v>2293</v>
          </cell>
          <cell r="R25">
            <v>4.6</v>
          </cell>
          <cell r="S25">
            <v>0.4</v>
          </cell>
          <cell r="T25">
            <v>9</v>
          </cell>
          <cell r="U25">
            <v>-104</v>
          </cell>
          <cell r="V25">
            <v>122</v>
          </cell>
          <cell r="W25" t="str">
            <v/>
          </cell>
          <cell r="X25">
            <v>-3.4</v>
          </cell>
          <cell r="Y25">
            <v>-82</v>
          </cell>
          <cell r="Z25">
            <v>-244</v>
          </cell>
          <cell r="AA25">
            <v>80</v>
          </cell>
          <cell r="AB25" t="str">
            <v/>
          </cell>
          <cell r="AC25" t="str">
            <v>-</v>
          </cell>
        </row>
        <row r="26">
          <cell r="C26" t="str">
            <v>abr-mai-jun/2016</v>
          </cell>
          <cell r="D26">
            <v>2218</v>
          </cell>
          <cell r="E26">
            <v>5.8</v>
          </cell>
          <cell r="F26">
            <v>3.7</v>
          </cell>
          <cell r="G26">
            <v>80</v>
          </cell>
          <cell r="H26">
            <v>-94</v>
          </cell>
          <cell r="I26">
            <v>254</v>
          </cell>
          <cell r="J26" t="str">
            <v/>
          </cell>
          <cell r="K26">
            <v>6.7</v>
          </cell>
          <cell r="L26">
            <v>139</v>
          </cell>
          <cell r="M26">
            <v>-94</v>
          </cell>
          <cell r="N26">
            <v>372</v>
          </cell>
          <cell r="O26" t="str">
            <v/>
          </cell>
          <cell r="P26" t="str">
            <v>-</v>
          </cell>
          <cell r="Q26">
            <v>2344</v>
          </cell>
          <cell r="R26">
            <v>5.8</v>
          </cell>
          <cell r="S26">
            <v>2.2</v>
          </cell>
          <cell r="T26">
            <v>51</v>
          </cell>
          <cell r="U26">
            <v>-133</v>
          </cell>
          <cell r="V26">
            <v>235</v>
          </cell>
          <cell r="W26" t="str">
            <v/>
          </cell>
          <cell r="X26">
            <v>-2.4</v>
          </cell>
          <cell r="Y26">
            <v>-57</v>
          </cell>
          <cell r="Z26">
            <v>-309</v>
          </cell>
          <cell r="AA26">
            <v>195</v>
          </cell>
          <cell r="AB26" t="str">
            <v/>
          </cell>
          <cell r="AC26" t="str">
            <v>-</v>
          </cell>
        </row>
        <row r="27">
          <cell r="C27" t="str">
            <v>jul-ago-set/2016</v>
          </cell>
          <cell r="D27">
            <v>2227</v>
          </cell>
          <cell r="E27">
            <v>6</v>
          </cell>
          <cell r="F27">
            <v>0.4</v>
          </cell>
          <cell r="G27">
            <v>9</v>
          </cell>
          <cell r="H27">
            <v>-91</v>
          </cell>
          <cell r="I27">
            <v>108</v>
          </cell>
          <cell r="J27" t="str">
            <v/>
          </cell>
          <cell r="K27">
            <v>5.1</v>
          </cell>
          <cell r="L27">
            <v>109</v>
          </cell>
          <cell r="M27">
            <v>-134</v>
          </cell>
          <cell r="N27">
            <v>351</v>
          </cell>
          <cell r="O27" t="str">
            <v/>
          </cell>
          <cell r="P27" t="str">
            <v>-</v>
          </cell>
          <cell r="Q27">
            <v>2320</v>
          </cell>
          <cell r="R27">
            <v>6</v>
          </cell>
          <cell r="S27">
            <v>-1</v>
          </cell>
          <cell r="T27">
            <v>-24</v>
          </cell>
          <cell r="U27">
            <v>-128</v>
          </cell>
          <cell r="V27">
            <v>80</v>
          </cell>
          <cell r="W27" t="str">
            <v/>
          </cell>
          <cell r="X27">
            <v>-3.6</v>
          </cell>
          <cell r="Y27">
            <v>-87</v>
          </cell>
          <cell r="Z27">
            <v>-347</v>
          </cell>
          <cell r="AA27">
            <v>172</v>
          </cell>
          <cell r="AB27" t="str">
            <v/>
          </cell>
          <cell r="AC27" t="str">
            <v>-</v>
          </cell>
        </row>
        <row r="28">
          <cell r="C28" t="str">
            <v>out-nov-dez/2016</v>
          </cell>
          <cell r="D28">
            <v>2229</v>
          </cell>
          <cell r="E28">
            <v>5.2</v>
          </cell>
          <cell r="F28">
            <v>0.1</v>
          </cell>
          <cell r="G28">
            <v>2</v>
          </cell>
          <cell r="H28">
            <v>-131</v>
          </cell>
          <cell r="I28">
            <v>136</v>
          </cell>
          <cell r="J28" t="str">
            <v/>
          </cell>
          <cell r="K28">
            <v>7.8</v>
          </cell>
          <cell r="L28">
            <v>161</v>
          </cell>
          <cell r="M28">
            <v>-35</v>
          </cell>
          <cell r="N28">
            <v>357</v>
          </cell>
          <cell r="O28" t="str">
            <v/>
          </cell>
          <cell r="P28">
            <v>2203</v>
          </cell>
          <cell r="Q28">
            <v>2313</v>
          </cell>
          <cell r="R28">
            <v>5.2</v>
          </cell>
          <cell r="S28">
            <v>-0.3</v>
          </cell>
          <cell r="T28">
            <v>-7</v>
          </cell>
          <cell r="U28">
            <v>-146</v>
          </cell>
          <cell r="V28">
            <v>133</v>
          </cell>
          <cell r="W28" t="str">
            <v/>
          </cell>
          <cell r="X28">
            <v>1.3</v>
          </cell>
          <cell r="Y28">
            <v>30</v>
          </cell>
          <cell r="Z28">
            <v>-177</v>
          </cell>
          <cell r="AA28">
            <v>237</v>
          </cell>
          <cell r="AB28" t="str">
            <v/>
          </cell>
          <cell r="AC28">
            <v>2317.5</v>
          </cell>
        </row>
        <row r="29">
          <cell r="C29" t="str">
            <v>jan-fev-mar/2017</v>
          </cell>
          <cell r="D29">
            <v>2252</v>
          </cell>
          <cell r="E29">
            <v>5.2</v>
          </cell>
          <cell r="F29">
            <v>1</v>
          </cell>
          <cell r="G29">
            <v>23</v>
          </cell>
          <cell r="H29">
            <v>-81</v>
          </cell>
          <cell r="I29">
            <v>127</v>
          </cell>
          <cell r="J29" t="str">
            <v/>
          </cell>
          <cell r="K29">
            <v>5.3</v>
          </cell>
          <cell r="L29">
            <v>114</v>
          </cell>
          <cell r="M29">
            <v>-63</v>
          </cell>
          <cell r="N29">
            <v>291</v>
          </cell>
          <cell r="O29" t="str">
            <v/>
          </cell>
          <cell r="P29" t="str">
            <v>-</v>
          </cell>
          <cell r="Q29">
            <v>2338</v>
          </cell>
          <cell r="R29">
            <v>5.2</v>
          </cell>
          <cell r="S29">
            <v>1.1</v>
          </cell>
          <cell r="T29">
            <v>25</v>
          </cell>
          <cell r="U29">
            <v>-83</v>
          </cell>
          <cell r="V29">
            <v>133</v>
          </cell>
          <cell r="W29" t="str">
            <v/>
          </cell>
          <cell r="X29">
            <v>2</v>
          </cell>
          <cell r="Y29">
            <v>45</v>
          </cell>
          <cell r="Z29">
            <v>-141</v>
          </cell>
          <cell r="AA29">
            <v>231</v>
          </cell>
          <cell r="AB29" t="str">
            <v/>
          </cell>
          <cell r="AC29" t="str">
            <v>-</v>
          </cell>
        </row>
        <row r="30">
          <cell r="C30" t="str">
            <v>abr-mai-jun/2017</v>
          </cell>
          <cell r="D30">
            <v>2288</v>
          </cell>
          <cell r="E30">
            <v>5.4</v>
          </cell>
          <cell r="F30">
            <v>1.6</v>
          </cell>
          <cell r="G30">
            <v>36</v>
          </cell>
          <cell r="H30">
            <v>-103</v>
          </cell>
          <cell r="I30">
            <v>175</v>
          </cell>
          <cell r="J30" t="str">
            <v/>
          </cell>
          <cell r="K30">
            <v>3.2</v>
          </cell>
          <cell r="L30">
            <v>70</v>
          </cell>
          <cell r="M30">
            <v>-114</v>
          </cell>
          <cell r="N30">
            <v>254</v>
          </cell>
          <cell r="O30" t="str">
            <v/>
          </cell>
          <cell r="P30" t="str">
            <v>-</v>
          </cell>
          <cell r="Q30">
            <v>2369</v>
          </cell>
          <cell r="R30">
            <v>5.4</v>
          </cell>
          <cell r="S30">
            <v>1.3</v>
          </cell>
          <cell r="T30">
            <v>31</v>
          </cell>
          <cell r="U30">
            <v>-114</v>
          </cell>
          <cell r="V30">
            <v>175</v>
          </cell>
          <cell r="W30" t="str">
            <v/>
          </cell>
          <cell r="X30">
            <v>1.1</v>
          </cell>
          <cell r="Y30">
            <v>25</v>
          </cell>
          <cell r="Z30">
            <v>-167</v>
          </cell>
          <cell r="AA30">
            <v>218</v>
          </cell>
          <cell r="AB30" t="str">
            <v/>
          </cell>
          <cell r="AC30" t="str">
            <v>-</v>
          </cell>
        </row>
        <row r="31">
          <cell r="C31" t="str">
            <v>jul-ago-set/2017</v>
          </cell>
          <cell r="D31">
            <v>2222</v>
          </cell>
          <cell r="E31">
            <v>4.7</v>
          </cell>
          <cell r="F31">
            <v>-2.9</v>
          </cell>
          <cell r="G31">
            <v>-66</v>
          </cell>
          <cell r="H31">
            <v>-257</v>
          </cell>
          <cell r="I31">
            <v>124</v>
          </cell>
          <cell r="J31" t="str">
            <v/>
          </cell>
          <cell r="K31">
            <v>-0.2</v>
          </cell>
          <cell r="L31">
            <v>-5</v>
          </cell>
          <cell r="M31">
            <v>-214</v>
          </cell>
          <cell r="N31">
            <v>205</v>
          </cell>
          <cell r="O31" t="str">
            <v/>
          </cell>
          <cell r="P31" t="str">
            <v>-</v>
          </cell>
          <cell r="Q31">
            <v>2291</v>
          </cell>
          <cell r="R31">
            <v>4.7</v>
          </cell>
          <cell r="S31">
            <v>-3.3</v>
          </cell>
          <cell r="T31">
            <v>-78</v>
          </cell>
          <cell r="U31">
            <v>-275</v>
          </cell>
          <cell r="V31">
            <v>119</v>
          </cell>
          <cell r="W31" t="str">
            <v/>
          </cell>
          <cell r="X31">
            <v>-1.3</v>
          </cell>
          <cell r="Y31">
            <v>-29</v>
          </cell>
          <cell r="Z31">
            <v>-247</v>
          </cell>
          <cell r="AA31">
            <v>189</v>
          </cell>
          <cell r="AB31" t="str">
            <v/>
          </cell>
          <cell r="AC31" t="str">
            <v>-</v>
          </cell>
        </row>
        <row r="32">
          <cell r="C32" t="str">
            <v>out-nov-dez/2017</v>
          </cell>
          <cell r="D32">
            <v>2379</v>
          </cell>
          <cell r="E32">
            <v>4.6</v>
          </cell>
          <cell r="F32">
            <v>7.1</v>
          </cell>
          <cell r="G32">
            <v>157</v>
          </cell>
          <cell r="H32">
            <v>61</v>
          </cell>
          <cell r="I32">
            <v>254</v>
          </cell>
          <cell r="J32" t="str">
            <v>*</v>
          </cell>
          <cell r="K32">
            <v>6.7</v>
          </cell>
          <cell r="L32">
            <v>150</v>
          </cell>
          <cell r="M32">
            <v>-40</v>
          </cell>
          <cell r="N32">
            <v>340</v>
          </cell>
          <cell r="O32" t="str">
            <v/>
          </cell>
          <cell r="P32">
            <v>2285.25</v>
          </cell>
          <cell r="Q32">
            <v>2397</v>
          </cell>
          <cell r="R32">
            <v>4.6</v>
          </cell>
          <cell r="S32">
            <v>4.6</v>
          </cell>
          <cell r="T32">
            <v>106</v>
          </cell>
          <cell r="U32">
            <v>8</v>
          </cell>
          <cell r="V32">
            <v>204</v>
          </cell>
          <cell r="W32" t="str">
            <v>*</v>
          </cell>
          <cell r="X32">
            <v>3.6</v>
          </cell>
          <cell r="Y32">
            <v>83</v>
          </cell>
          <cell r="Z32">
            <v>-112</v>
          </cell>
          <cell r="AA32">
            <v>278</v>
          </cell>
          <cell r="AB32" t="str">
            <v/>
          </cell>
          <cell r="AC32">
            <v>2348.75</v>
          </cell>
        </row>
        <row r="33">
          <cell r="C33" t="str">
            <v>jan-fev-mar/2018</v>
          </cell>
          <cell r="D33">
            <v>2370</v>
          </cell>
          <cell r="E33">
            <v>4.2</v>
          </cell>
          <cell r="F33">
            <v>-0.4</v>
          </cell>
          <cell r="G33">
            <v>-9</v>
          </cell>
          <cell r="H33">
            <v>-163</v>
          </cell>
          <cell r="I33">
            <v>145</v>
          </cell>
          <cell r="J33" t="str">
            <v/>
          </cell>
          <cell r="K33">
            <v>5.3</v>
          </cell>
          <cell r="L33">
            <v>118</v>
          </cell>
          <cell r="M33">
            <v>-76</v>
          </cell>
          <cell r="N33">
            <v>312</v>
          </cell>
          <cell r="O33" t="str">
            <v/>
          </cell>
          <cell r="P33" t="str">
            <v>-</v>
          </cell>
          <cell r="Q33">
            <v>2370</v>
          </cell>
          <cell r="R33">
            <v>4.2</v>
          </cell>
          <cell r="S33">
            <v>-1.1</v>
          </cell>
          <cell r="T33">
            <v>-26</v>
          </cell>
          <cell r="U33">
            <v>-181</v>
          </cell>
          <cell r="V33">
            <v>128</v>
          </cell>
          <cell r="W33" t="str">
            <v/>
          </cell>
          <cell r="X33">
            <v>1.4</v>
          </cell>
          <cell r="Y33">
            <v>32</v>
          </cell>
          <cell r="Z33">
            <v>-167</v>
          </cell>
          <cell r="AA33">
            <v>231</v>
          </cell>
          <cell r="AB33" t="str">
            <v/>
          </cell>
          <cell r="AC3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3"/>
  <sheetViews>
    <sheetView showGridLines="0" tabSelected="1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5" t="s">
        <v>26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20.3</v>
      </c>
      <c r="D9" s="52"/>
      <c r="E9" s="51">
        <v>17.6</v>
      </c>
      <c r="F9" s="52"/>
      <c r="G9" s="51">
        <v>17.5</v>
      </c>
      <c r="H9" s="52"/>
      <c r="I9" s="11" t="s">
        <v>19</v>
      </c>
      <c r="J9" s="53">
        <v>-0.1</v>
      </c>
      <c r="K9" s="54" t="e">
        <v>#REF!</v>
      </c>
      <c r="L9" s="12" t="s">
        <v>24</v>
      </c>
      <c r="M9" s="53">
        <v>-2.8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2047</v>
      </c>
      <c r="D12" s="59"/>
      <c r="E12" s="58">
        <v>2298</v>
      </c>
      <c r="F12" s="59"/>
      <c r="G12" s="60">
        <v>2009</v>
      </c>
      <c r="H12" s="59"/>
      <c r="I12" s="13" t="s">
        <v>19</v>
      </c>
      <c r="J12" s="18">
        <v>-12.6</v>
      </c>
      <c r="K12" s="19">
        <v>-289</v>
      </c>
      <c r="L12" s="13" t="s">
        <v>19</v>
      </c>
      <c r="M12" s="18">
        <v>-1.9</v>
      </c>
      <c r="N12" s="20">
        <v>-38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39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17.4</v>
      </c>
      <c r="D9" s="52"/>
      <c r="E9" s="51">
        <v>15.5</v>
      </c>
      <c r="F9" s="52"/>
      <c r="G9" s="51">
        <v>17.2</v>
      </c>
      <c r="H9" s="52"/>
      <c r="I9" s="11" t="s">
        <v>19</v>
      </c>
      <c r="J9" s="53">
        <v>1.7</v>
      </c>
      <c r="K9" s="54" t="e">
        <v>#REF!</v>
      </c>
      <c r="L9" s="12" t="s">
        <v>19</v>
      </c>
      <c r="M9" s="53">
        <v>-0.2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1672</v>
      </c>
      <c r="D12" s="59"/>
      <c r="E12" s="58">
        <v>1684</v>
      </c>
      <c r="F12" s="59"/>
      <c r="G12" s="60">
        <v>1658</v>
      </c>
      <c r="H12" s="59"/>
      <c r="I12" s="13" t="s">
        <v>19</v>
      </c>
      <c r="J12" s="18">
        <v>-1.5</v>
      </c>
      <c r="K12" s="19">
        <v>-25</v>
      </c>
      <c r="L12" s="13" t="s">
        <v>19</v>
      </c>
      <c r="M12" s="18">
        <v>-0.8</v>
      </c>
      <c r="N12" s="20">
        <v>-13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40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19.3</v>
      </c>
      <c r="D9" s="52"/>
      <c r="E9" s="51">
        <v>17.1</v>
      </c>
      <c r="F9" s="52"/>
      <c r="G9" s="51">
        <v>19.8</v>
      </c>
      <c r="H9" s="52"/>
      <c r="I9" s="11" t="s">
        <v>23</v>
      </c>
      <c r="J9" s="53">
        <v>2.7</v>
      </c>
      <c r="K9" s="54" t="e">
        <v>#REF!</v>
      </c>
      <c r="L9" s="12" t="s">
        <v>19</v>
      </c>
      <c r="M9" s="53">
        <v>0.5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2544</v>
      </c>
      <c r="D12" s="59"/>
      <c r="E12" s="58">
        <v>2101</v>
      </c>
      <c r="F12" s="59"/>
      <c r="G12" s="60">
        <v>2251</v>
      </c>
      <c r="H12" s="59"/>
      <c r="I12" s="13" t="s">
        <v>19</v>
      </c>
      <c r="J12" s="18">
        <v>7.1</v>
      </c>
      <c r="K12" s="19">
        <v>149</v>
      </c>
      <c r="L12" s="13" t="s">
        <v>19</v>
      </c>
      <c r="M12" s="18">
        <v>-11.5</v>
      </c>
      <c r="N12" s="20">
        <v>-293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41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18.3</v>
      </c>
      <c r="D9" s="52"/>
      <c r="E9" s="51">
        <v>16.5</v>
      </c>
      <c r="F9" s="52"/>
      <c r="G9" s="51">
        <v>19.2</v>
      </c>
      <c r="H9" s="52"/>
      <c r="I9" s="11" t="s">
        <v>23</v>
      </c>
      <c r="J9" s="53">
        <v>2.7</v>
      </c>
      <c r="K9" s="54" t="e">
        <v>#REF!</v>
      </c>
      <c r="L9" s="12" t="s">
        <v>19</v>
      </c>
      <c r="M9" s="53">
        <v>0.9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2061</v>
      </c>
      <c r="D12" s="59"/>
      <c r="E12" s="58">
        <v>2394</v>
      </c>
      <c r="F12" s="59"/>
      <c r="G12" s="60">
        <v>2330</v>
      </c>
      <c r="H12" s="59"/>
      <c r="I12" s="13" t="s">
        <v>19</v>
      </c>
      <c r="J12" s="18">
        <v>-2.6</v>
      </c>
      <c r="K12" s="19">
        <v>-63</v>
      </c>
      <c r="L12" s="13" t="s">
        <v>19</v>
      </c>
      <c r="M12" s="18">
        <v>13.1</v>
      </c>
      <c r="N12" s="20">
        <v>269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42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15.8</v>
      </c>
      <c r="D9" s="52"/>
      <c r="E9" s="51">
        <v>13.5</v>
      </c>
      <c r="F9" s="52"/>
      <c r="G9" s="51">
        <v>15.7</v>
      </c>
      <c r="H9" s="52"/>
      <c r="I9" s="11" t="s">
        <v>23</v>
      </c>
      <c r="J9" s="53">
        <v>2.2</v>
      </c>
      <c r="K9" s="54" t="e">
        <v>#REF!</v>
      </c>
      <c r="L9" s="12" t="s">
        <v>19</v>
      </c>
      <c r="M9" s="53">
        <v>-0.1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2281</v>
      </c>
      <c r="D12" s="59"/>
      <c r="E12" s="58">
        <v>2430</v>
      </c>
      <c r="F12" s="59"/>
      <c r="G12" s="60">
        <v>2436</v>
      </c>
      <c r="H12" s="59"/>
      <c r="I12" s="13" t="s">
        <v>19</v>
      </c>
      <c r="J12" s="18">
        <v>0.2</v>
      </c>
      <c r="K12" s="19">
        <v>6</v>
      </c>
      <c r="L12" s="13" t="s">
        <v>19</v>
      </c>
      <c r="M12" s="18">
        <v>6.8</v>
      </c>
      <c r="N12" s="20">
        <v>154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43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16.4</v>
      </c>
      <c r="D9" s="52"/>
      <c r="E9" s="51">
        <v>13.8</v>
      </c>
      <c r="F9" s="52"/>
      <c r="G9" s="51">
        <v>14.8</v>
      </c>
      <c r="H9" s="52"/>
      <c r="I9" s="11" t="s">
        <v>19</v>
      </c>
      <c r="J9" s="53">
        <v>0.9</v>
      </c>
      <c r="K9" s="54" t="e">
        <v>#REF!</v>
      </c>
      <c r="L9" s="12" t="s">
        <v>19</v>
      </c>
      <c r="M9" s="53">
        <v>-1.6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2363</v>
      </c>
      <c r="D12" s="59"/>
      <c r="E12" s="58">
        <v>2383</v>
      </c>
      <c r="F12" s="59"/>
      <c r="G12" s="60">
        <v>2351</v>
      </c>
      <c r="H12" s="59"/>
      <c r="I12" s="13" t="s">
        <v>19</v>
      </c>
      <c r="J12" s="18">
        <v>-1.4</v>
      </c>
      <c r="K12" s="19">
        <v>-33</v>
      </c>
      <c r="L12" s="13" t="s">
        <v>19</v>
      </c>
      <c r="M12" s="18">
        <v>-0.5</v>
      </c>
      <c r="N12" s="20">
        <v>-12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44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14.3</v>
      </c>
      <c r="D9" s="52"/>
      <c r="E9" s="51">
        <v>15.2</v>
      </c>
      <c r="F9" s="52"/>
      <c r="G9" s="51">
        <v>14.9</v>
      </c>
      <c r="H9" s="52"/>
      <c r="I9" s="11" t="s">
        <v>19</v>
      </c>
      <c r="J9" s="53">
        <v>-0.2</v>
      </c>
      <c r="K9" s="54" t="e">
        <v>#REF!</v>
      </c>
      <c r="L9" s="12" t="s">
        <v>19</v>
      </c>
      <c r="M9" s="53">
        <v>0.7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2540</v>
      </c>
      <c r="D12" s="59"/>
      <c r="E12" s="58">
        <v>2497</v>
      </c>
      <c r="F12" s="59"/>
      <c r="G12" s="60">
        <v>2535</v>
      </c>
      <c r="H12" s="59"/>
      <c r="I12" s="13" t="s">
        <v>19</v>
      </c>
      <c r="J12" s="18">
        <v>1.5</v>
      </c>
      <c r="K12" s="19">
        <v>38</v>
      </c>
      <c r="L12" s="13" t="s">
        <v>19</v>
      </c>
      <c r="M12" s="18">
        <v>-0.2</v>
      </c>
      <c r="N12" s="20">
        <v>-4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45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15.2</v>
      </c>
      <c r="D9" s="52"/>
      <c r="E9" s="51">
        <v>14.2</v>
      </c>
      <c r="F9" s="52"/>
      <c r="G9" s="51">
        <v>14.9</v>
      </c>
      <c r="H9" s="52"/>
      <c r="I9" s="11" t="s">
        <v>19</v>
      </c>
      <c r="J9" s="53">
        <v>0.8</v>
      </c>
      <c r="K9" s="54" t="e">
        <v>#REF!</v>
      </c>
      <c r="L9" s="12" t="s">
        <v>19</v>
      </c>
      <c r="M9" s="53">
        <v>-0.3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3521</v>
      </c>
      <c r="D12" s="59"/>
      <c r="E12" s="58">
        <v>3444</v>
      </c>
      <c r="F12" s="59"/>
      <c r="G12" s="60">
        <v>3315</v>
      </c>
      <c r="H12" s="59"/>
      <c r="I12" s="13" t="s">
        <v>19</v>
      </c>
      <c r="J12" s="18">
        <v>-3.8</v>
      </c>
      <c r="K12" s="19">
        <v>-130</v>
      </c>
      <c r="L12" s="13" t="s">
        <v>19</v>
      </c>
      <c r="M12" s="18">
        <v>-5.9</v>
      </c>
      <c r="N12" s="20">
        <v>-206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46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11.2</v>
      </c>
      <c r="D9" s="52"/>
      <c r="E9" s="51">
        <v>10.9</v>
      </c>
      <c r="F9" s="52"/>
      <c r="G9" s="51">
        <v>12.1</v>
      </c>
      <c r="H9" s="52"/>
      <c r="I9" s="11" t="s">
        <v>19</v>
      </c>
      <c r="J9" s="53">
        <v>1.2</v>
      </c>
      <c r="K9" s="54" t="e">
        <v>#REF!</v>
      </c>
      <c r="L9" s="12" t="s">
        <v>19</v>
      </c>
      <c r="M9" s="53">
        <v>0.9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2819</v>
      </c>
      <c r="D12" s="59"/>
      <c r="E12" s="58">
        <v>2824</v>
      </c>
      <c r="F12" s="59"/>
      <c r="G12" s="60">
        <v>2795</v>
      </c>
      <c r="H12" s="59"/>
      <c r="I12" s="13" t="s">
        <v>19</v>
      </c>
      <c r="J12" s="18">
        <v>-1</v>
      </c>
      <c r="K12" s="19">
        <v>-29</v>
      </c>
      <c r="L12" s="13" t="s">
        <v>19</v>
      </c>
      <c r="M12" s="18">
        <v>-0.9</v>
      </c>
      <c r="N12" s="20">
        <v>-24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47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7.4</v>
      </c>
      <c r="D9" s="52"/>
      <c r="E9" s="51">
        <v>7.4</v>
      </c>
      <c r="F9" s="52"/>
      <c r="G9" s="51">
        <v>6.8</v>
      </c>
      <c r="H9" s="52"/>
      <c r="I9" s="11" t="s">
        <v>19</v>
      </c>
      <c r="J9" s="53">
        <v>-0.6</v>
      </c>
      <c r="K9" s="54" t="e">
        <v>#REF!</v>
      </c>
      <c r="L9" s="12" t="s">
        <v>19</v>
      </c>
      <c r="M9" s="53">
        <v>-0.6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2849</v>
      </c>
      <c r="D12" s="59"/>
      <c r="E12" s="58">
        <v>2744</v>
      </c>
      <c r="F12" s="59"/>
      <c r="G12" s="60">
        <v>2809</v>
      </c>
      <c r="H12" s="59"/>
      <c r="I12" s="13" t="s">
        <v>19</v>
      </c>
      <c r="J12" s="18">
        <v>2.4</v>
      </c>
      <c r="K12" s="19">
        <v>66</v>
      </c>
      <c r="L12" s="13" t="s">
        <v>19</v>
      </c>
      <c r="M12" s="18">
        <v>-1.4</v>
      </c>
      <c r="N12" s="20">
        <v>-40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48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10.9</v>
      </c>
      <c r="D9" s="52"/>
      <c r="E9" s="51">
        <v>10.3</v>
      </c>
      <c r="F9" s="52"/>
      <c r="G9" s="51">
        <v>10.4</v>
      </c>
      <c r="H9" s="52"/>
      <c r="I9" s="11" t="s">
        <v>19</v>
      </c>
      <c r="J9" s="53">
        <v>0.1</v>
      </c>
      <c r="K9" s="54" t="e">
        <v>#REF!</v>
      </c>
      <c r="L9" s="12" t="s">
        <v>19</v>
      </c>
      <c r="M9" s="53">
        <v>-0.5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2696</v>
      </c>
      <c r="D12" s="59"/>
      <c r="E12" s="58">
        <v>2805</v>
      </c>
      <c r="F12" s="59"/>
      <c r="G12" s="60">
        <v>2780</v>
      </c>
      <c r="H12" s="59"/>
      <c r="I12" s="13" t="s">
        <v>19</v>
      </c>
      <c r="J12" s="18">
        <v>-0.9</v>
      </c>
      <c r="K12" s="19">
        <v>-26</v>
      </c>
      <c r="L12" s="13" t="s">
        <v>19</v>
      </c>
      <c r="M12" s="18">
        <v>3.1</v>
      </c>
      <c r="N12" s="20">
        <v>83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5" t="s">
        <v>31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15.4</v>
      </c>
      <c r="D9" s="52"/>
      <c r="E9" s="51">
        <v>12.6</v>
      </c>
      <c r="F9" s="52"/>
      <c r="G9" s="51">
        <v>13.8</v>
      </c>
      <c r="H9" s="52"/>
      <c r="I9" s="11" t="s">
        <v>19</v>
      </c>
      <c r="J9" s="53">
        <v>1.2</v>
      </c>
      <c r="K9" s="54" t="e">
        <v>#REF!</v>
      </c>
      <c r="L9" s="12" t="s">
        <v>19</v>
      </c>
      <c r="M9" s="53">
        <v>-1.6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1776</v>
      </c>
      <c r="D12" s="59"/>
      <c r="E12" s="58">
        <v>1842</v>
      </c>
      <c r="F12" s="59"/>
      <c r="G12" s="60">
        <v>2068</v>
      </c>
      <c r="H12" s="59"/>
      <c r="I12" s="13" t="s">
        <v>23</v>
      </c>
      <c r="J12" s="18">
        <v>12.2</v>
      </c>
      <c r="K12" s="19">
        <v>226</v>
      </c>
      <c r="L12" s="13" t="s">
        <v>23</v>
      </c>
      <c r="M12" s="18">
        <v>16.4</v>
      </c>
      <c r="N12" s="20">
        <v>292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7" t="s">
        <v>49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10.6</v>
      </c>
      <c r="D9" s="52"/>
      <c r="E9" s="51">
        <v>8.2</v>
      </c>
      <c r="F9" s="52"/>
      <c r="G9" s="51">
        <v>10.6</v>
      </c>
      <c r="H9" s="52"/>
      <c r="I9" s="11" t="s">
        <v>23</v>
      </c>
      <c r="J9" s="53">
        <v>2.4</v>
      </c>
      <c r="K9" s="54" t="e">
        <v>#REF!</v>
      </c>
      <c r="L9" s="12" t="s">
        <v>19</v>
      </c>
      <c r="M9" s="53">
        <v>0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2483</v>
      </c>
      <c r="D12" s="59"/>
      <c r="E12" s="58">
        <v>2265</v>
      </c>
      <c r="F12" s="59"/>
      <c r="G12" s="60">
        <v>2363</v>
      </c>
      <c r="H12" s="59"/>
      <c r="I12" s="13" t="s">
        <v>19</v>
      </c>
      <c r="J12" s="18">
        <v>4.3</v>
      </c>
      <c r="K12" s="19">
        <v>97</v>
      </c>
      <c r="L12" s="13" t="s">
        <v>19</v>
      </c>
      <c r="M12" s="18">
        <v>-4.9</v>
      </c>
      <c r="N12" s="20">
        <v>-120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tr">
        <f>'[1]Sumário'!B4</f>
        <v>Região Metropolitana de Goiânia (GO)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tr">
        <f>$Q$3&amp;$Q$2&amp;$R$2</f>
        <v>jan-fev-mar/2017</v>
      </c>
      <c r="D8" s="44"/>
      <c r="E8" s="45" t="str">
        <f>$Q$4&amp;$Q$2&amp;$S$2</f>
        <v>out-nov-dez/2017</v>
      </c>
      <c r="F8" s="45"/>
      <c r="G8" s="45" t="str">
        <f>$Q$3&amp;$Q$2&amp;$R$3</f>
        <v>jan-fev-mar/2018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f>VLOOKUP(C$8,'[1]1 - Tabela 1'!$C$10:$J$65536,2,FALSE)</f>
        <v>10.9</v>
      </c>
      <c r="D9" s="52"/>
      <c r="E9" s="51">
        <f>VLOOKUP(E$8,'[1]1 - Tabela 1'!$C$10:$J$65536,2,FALSE)</f>
        <v>8.7</v>
      </c>
      <c r="F9" s="52"/>
      <c r="G9" s="51">
        <f>VLOOKUP(G$8,'[1]1 - Tabela 1'!$C$10:$J$65536,2,FALSE)</f>
        <v>9.2</v>
      </c>
      <c r="H9" s="52"/>
      <c r="I9" s="11" t="str">
        <f>IF(AND(J9&lt;0,(VLOOKUP(G$8,'[1]1 - Tabela 1'!$C$10:$J$65536,7,FALSE))="*"),"?",IF(AND(J9&gt;0,(VLOOKUP(G$8,'[1]1 - Tabela 1'!$C$10:$J$65536,7,FALSE))="*"),"#","*"))</f>
        <v>*</v>
      </c>
      <c r="J9" s="53">
        <f>VLOOKUP(G$8,'[1]1 - Tabela 1'!$C$10:$J$65536,4,FALSE)</f>
        <v>0.5</v>
      </c>
      <c r="K9" s="54" t="e">
        <f>VLOOKUP(#REF!,'[1]1 - Tabela 1'!$C$10:$J$65536,4,FALSE)</f>
        <v>#REF!</v>
      </c>
      <c r="L9" s="12" t="str">
        <f>IF(AND(M9&lt;0,(VLOOKUP(G$8,'[1]1 - Tabela 1'!$C$10:$N$65536,11,FALSE))="*"),"?",IF(AND(M9&gt;0,(VLOOKUP(G$8,'[1]1 - Tabela 1'!$C$10:$N$65536,11,FALSE))="*"),"#","*"))</f>
        <v>?</v>
      </c>
      <c r="M9" s="53">
        <f>VLOOKUP(G$8,'[1]1 - Tabela 1'!$C$10:$K$65536,8,FALSE)</f>
        <v>-1.6</v>
      </c>
      <c r="N9" s="55" t="e">
        <f>VLOOKUP(#REF!,'[1]1 - Tabela 1'!$C$10:$K$65536,8,FALSE)</f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tr">
        <f>$Q$3&amp;$Q$2&amp;$R$2</f>
        <v>jan-fev-mar/2017</v>
      </c>
      <c r="D11" s="47"/>
      <c r="E11" s="46" t="str">
        <f>$Q$4&amp;$Q$2&amp;$S$2</f>
        <v>out-nov-dez/2017</v>
      </c>
      <c r="F11" s="47"/>
      <c r="G11" s="46" t="str">
        <f>$Q$3&amp;$Q$2&amp;$R$3</f>
        <v>jan-fev-mar/2018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f>VLOOKUP(C$8,'[1]3 - Tabela 2'!$C$10:$AC$65536,15,FALSE)</f>
        <v>2338</v>
      </c>
      <c r="D12" s="59"/>
      <c r="E12" s="58">
        <f>VLOOKUP(E$8,'[1]3 - Tabela 2'!$C$10:$AC$65536,15,FALSE)</f>
        <v>2397</v>
      </c>
      <c r="F12" s="59"/>
      <c r="G12" s="60">
        <f>VLOOKUP(G$8,'[1]3 - Tabela 2'!$C$10:$AC$65536,15,FALSE)</f>
        <v>2370</v>
      </c>
      <c r="H12" s="59"/>
      <c r="I12" s="13" t="str">
        <f>IF(AND(J12&lt;0,(VLOOKUP(G$8,'[1]3 - Tabela 2'!$C$10:$AC$65536,21,FALSE))="*"),"?",IF(AND(J12&gt;0,(VLOOKUP(G$8,'[1]3 - Tabela 2'!$C$10:$AC$65536,21,FALSE))="*"),"#","*"))</f>
        <v>*</v>
      </c>
      <c r="J12" s="18">
        <f>VLOOKUP(G$8,'[1]3 - Tabela 2'!$C$10:$AC$65536,17,FALSE)</f>
        <v>-1.1</v>
      </c>
      <c r="K12" s="19">
        <f>VLOOKUP(G$8,'[1]3 - Tabela 2'!$C$10:$AC$65536,18,FALSE)</f>
        <v>-26</v>
      </c>
      <c r="L12" s="13" t="str">
        <f>IF(AND(M12&lt;0,(VLOOKUP(G$8,'[1]3 - Tabela 2'!$C$10:$AC$65536,26,FALSE))="*"),"?",IF(AND(M12&gt;0,(VLOOKUP(G$8,'[1]3 - Tabela 2'!$C$10:$AC$65536,26,FALSE))="*"),"#","*"))</f>
        <v>*</v>
      </c>
      <c r="M12" s="18">
        <f>VLOOKUP(G$8,'[1]3 - Tabela 2'!$C$10:$AC$65536,22,FALSE)</f>
        <v>1.4</v>
      </c>
      <c r="N12" s="20">
        <f>VLOOKUP(G$8,'[1]3 - Tabela 2'!$C$10:$AC$65536,23,FALSE)</f>
        <v>32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5" t="s">
        <v>32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18.4</v>
      </c>
      <c r="D9" s="52"/>
      <c r="E9" s="51">
        <v>17</v>
      </c>
      <c r="F9" s="52"/>
      <c r="G9" s="51">
        <v>20.3</v>
      </c>
      <c r="H9" s="52"/>
      <c r="I9" s="11" t="s">
        <v>23</v>
      </c>
      <c r="J9" s="53">
        <v>3.3</v>
      </c>
      <c r="K9" s="54" t="e">
        <v>#REF!</v>
      </c>
      <c r="L9" s="12" t="s">
        <v>19</v>
      </c>
      <c r="M9" s="53">
        <v>1.9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2403</v>
      </c>
      <c r="D12" s="59"/>
      <c r="E12" s="58">
        <v>2131</v>
      </c>
      <c r="F12" s="59"/>
      <c r="G12" s="60">
        <v>2220</v>
      </c>
      <c r="H12" s="59"/>
      <c r="I12" s="13" t="s">
        <v>19</v>
      </c>
      <c r="J12" s="18">
        <v>4.2</v>
      </c>
      <c r="K12" s="19">
        <v>89</v>
      </c>
      <c r="L12" s="13" t="s">
        <v>19</v>
      </c>
      <c r="M12" s="18">
        <v>-7.6</v>
      </c>
      <c r="N12" s="20">
        <v>-183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33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18.2</v>
      </c>
      <c r="D9" s="52"/>
      <c r="E9" s="51">
        <v>19.8</v>
      </c>
      <c r="F9" s="52"/>
      <c r="G9" s="51">
        <v>20.1</v>
      </c>
      <c r="H9" s="52"/>
      <c r="I9" s="11" t="s">
        <v>19</v>
      </c>
      <c r="J9" s="53">
        <v>0.4</v>
      </c>
      <c r="K9" s="54" t="e">
        <v>#REF!</v>
      </c>
      <c r="L9" s="12" t="s">
        <v>19</v>
      </c>
      <c r="M9" s="53">
        <v>1.9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1747</v>
      </c>
      <c r="D12" s="59"/>
      <c r="E12" s="58">
        <v>1785</v>
      </c>
      <c r="F12" s="59"/>
      <c r="G12" s="60">
        <v>1651</v>
      </c>
      <c r="H12" s="59"/>
      <c r="I12" s="13" t="s">
        <v>19</v>
      </c>
      <c r="J12" s="18">
        <v>-7.5</v>
      </c>
      <c r="K12" s="19">
        <v>-134</v>
      </c>
      <c r="L12" s="13" t="s">
        <v>19</v>
      </c>
      <c r="M12" s="18">
        <v>-5.5</v>
      </c>
      <c r="N12" s="20">
        <v>-96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34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13.4</v>
      </c>
      <c r="D9" s="52"/>
      <c r="E9" s="51">
        <v>14.4</v>
      </c>
      <c r="F9" s="52"/>
      <c r="G9" s="51">
        <v>15.1</v>
      </c>
      <c r="H9" s="52"/>
      <c r="I9" s="11" t="s">
        <v>19</v>
      </c>
      <c r="J9" s="53">
        <v>0.7</v>
      </c>
      <c r="K9" s="54" t="e">
        <v>#REF!</v>
      </c>
      <c r="L9" s="12" t="s">
        <v>19</v>
      </c>
      <c r="M9" s="53">
        <v>1.8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1826</v>
      </c>
      <c r="D12" s="59"/>
      <c r="E12" s="58">
        <v>1751</v>
      </c>
      <c r="F12" s="59"/>
      <c r="G12" s="60">
        <v>1656</v>
      </c>
      <c r="H12" s="59"/>
      <c r="I12" s="13" t="s">
        <v>24</v>
      </c>
      <c r="J12" s="18">
        <v>-5.4</v>
      </c>
      <c r="K12" s="19">
        <v>-95</v>
      </c>
      <c r="L12" s="13" t="s">
        <v>19</v>
      </c>
      <c r="M12" s="18">
        <v>-9.3</v>
      </c>
      <c r="N12" s="20">
        <v>-171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35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14</v>
      </c>
      <c r="D9" s="52"/>
      <c r="E9" s="51">
        <v>10.6</v>
      </c>
      <c r="F9" s="52"/>
      <c r="G9" s="51">
        <v>13.3</v>
      </c>
      <c r="H9" s="52"/>
      <c r="I9" s="11" t="s">
        <v>23</v>
      </c>
      <c r="J9" s="53">
        <v>2.7</v>
      </c>
      <c r="K9" s="54" t="e">
        <v>#REF!</v>
      </c>
      <c r="L9" s="12" t="s">
        <v>19</v>
      </c>
      <c r="M9" s="53">
        <v>-0.7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1750</v>
      </c>
      <c r="D12" s="59"/>
      <c r="E12" s="58">
        <v>1881</v>
      </c>
      <c r="F12" s="59"/>
      <c r="G12" s="60">
        <v>1844</v>
      </c>
      <c r="H12" s="59"/>
      <c r="I12" s="13" t="s">
        <v>19</v>
      </c>
      <c r="J12" s="18">
        <v>-1.9</v>
      </c>
      <c r="K12" s="19">
        <v>-36</v>
      </c>
      <c r="L12" s="13" t="s">
        <v>19</v>
      </c>
      <c r="M12" s="18">
        <v>5.4</v>
      </c>
      <c r="N12" s="20">
        <v>94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36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16</v>
      </c>
      <c r="D9" s="52"/>
      <c r="E9" s="51">
        <v>12.1</v>
      </c>
      <c r="F9" s="52"/>
      <c r="G9" s="51">
        <v>14</v>
      </c>
      <c r="H9" s="52"/>
      <c r="I9" s="11" t="s">
        <v>19</v>
      </c>
      <c r="J9" s="53">
        <v>1.9</v>
      </c>
      <c r="K9" s="54" t="e">
        <v>#REF!</v>
      </c>
      <c r="L9" s="12" t="s">
        <v>19</v>
      </c>
      <c r="M9" s="53">
        <v>-2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2100</v>
      </c>
      <c r="D12" s="59"/>
      <c r="E12" s="58">
        <v>1882</v>
      </c>
      <c r="F12" s="59"/>
      <c r="G12" s="60">
        <v>2087</v>
      </c>
      <c r="H12" s="59"/>
      <c r="I12" s="13" t="s">
        <v>19</v>
      </c>
      <c r="J12" s="18">
        <v>10.9</v>
      </c>
      <c r="K12" s="19">
        <v>205</v>
      </c>
      <c r="L12" s="13" t="s">
        <v>19</v>
      </c>
      <c r="M12" s="18">
        <v>-0.6</v>
      </c>
      <c r="N12" s="20">
        <v>-14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37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13.5</v>
      </c>
      <c r="D9" s="52"/>
      <c r="E9" s="51">
        <v>9.5</v>
      </c>
      <c r="F9" s="52"/>
      <c r="G9" s="51">
        <v>11.8</v>
      </c>
      <c r="H9" s="52"/>
      <c r="I9" s="11" t="s">
        <v>23</v>
      </c>
      <c r="J9" s="53">
        <v>2.3</v>
      </c>
      <c r="K9" s="54" t="e">
        <v>#REF!</v>
      </c>
      <c r="L9" s="12" t="s">
        <v>19</v>
      </c>
      <c r="M9" s="53">
        <v>-1.7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2154</v>
      </c>
      <c r="D12" s="59"/>
      <c r="E12" s="58">
        <v>2195</v>
      </c>
      <c r="F12" s="59"/>
      <c r="G12" s="60">
        <v>2045</v>
      </c>
      <c r="H12" s="59"/>
      <c r="I12" s="13" t="s">
        <v>19</v>
      </c>
      <c r="J12" s="18">
        <v>-6.8</v>
      </c>
      <c r="K12" s="19">
        <v>-149</v>
      </c>
      <c r="L12" s="13" t="s">
        <v>19</v>
      </c>
      <c r="M12" s="18">
        <v>-5.1</v>
      </c>
      <c r="N12" s="20">
        <v>-109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3"/>
  <sheetViews>
    <sheetView showGridLines="0" zoomScalePageLayoutView="0" workbookViewId="0" topLeftCell="A1">
      <selection activeCell="G9" sqref="G9:H9"/>
    </sheetView>
  </sheetViews>
  <sheetFormatPr defaultColWidth="9.140625" defaultRowHeight="12.75"/>
  <cols>
    <col min="1" max="1" width="9.140625" style="21" customWidth="1"/>
    <col min="2" max="2" width="39.00390625" style="4" customWidth="1"/>
    <col min="3" max="8" width="7.28125" style="4" customWidth="1"/>
    <col min="9" max="9" width="9.7109375" style="4" customWidth="1"/>
    <col min="10" max="11" width="9.140625" style="4" customWidth="1"/>
    <col min="12" max="12" width="9.7109375" style="4" customWidth="1"/>
    <col min="13" max="13" width="9.140625" style="4" customWidth="1"/>
    <col min="14" max="14" width="9.7109375" style="21" customWidth="1"/>
    <col min="15" max="16" width="9.140625" style="2" customWidth="1"/>
    <col min="17" max="17" width="11.00390625" style="2" hidden="1" customWidth="1"/>
    <col min="18" max="19" width="9.140625" style="2" hidden="1" customWidth="1"/>
    <col min="20" max="21" width="9.140625" style="2" customWidth="1"/>
    <col min="22" max="16384" width="9.140625" style="2" customWidth="1"/>
  </cols>
  <sheetData>
    <row r="1" ht="22.5" customHeight="1"/>
    <row r="2" spans="1:19" ht="18" customHeight="1">
      <c r="A2" s="2"/>
      <c r="B2" s="2"/>
      <c r="C2" s="3" t="s">
        <v>14</v>
      </c>
      <c r="D2" s="3"/>
      <c r="Q2" s="1" t="s">
        <v>0</v>
      </c>
      <c r="R2" s="1">
        <v>2017</v>
      </c>
      <c r="S2" s="2">
        <v>2017</v>
      </c>
    </row>
    <row r="3" spans="1:18" ht="18">
      <c r="A3" s="2"/>
      <c r="B3" s="2"/>
      <c r="C3" s="3" t="s">
        <v>15</v>
      </c>
      <c r="D3" s="3"/>
      <c r="J3" s="22"/>
      <c r="K3" s="22"/>
      <c r="L3" s="5"/>
      <c r="N3" s="4"/>
      <c r="Q3" s="1" t="s">
        <v>11</v>
      </c>
      <c r="R3" s="1">
        <v>2018</v>
      </c>
    </row>
    <row r="4" spans="1:17" ht="18">
      <c r="A4" s="2"/>
      <c r="B4" s="2"/>
      <c r="C4" s="3" t="s">
        <v>1</v>
      </c>
      <c r="D4" s="3"/>
      <c r="K4" s="6"/>
      <c r="L4" s="6"/>
      <c r="M4" s="23" t="s">
        <v>6</v>
      </c>
      <c r="N4" s="14"/>
      <c r="Q4" s="1" t="s">
        <v>12</v>
      </c>
    </row>
    <row r="5" spans="1:14" ht="18" customHeight="1">
      <c r="A5" s="2"/>
      <c r="B5" s="2"/>
      <c r="C5" s="3" t="s">
        <v>9</v>
      </c>
      <c r="E5" s="2"/>
      <c r="F5" s="7"/>
      <c r="I5" s="16"/>
      <c r="K5" s="24"/>
      <c r="M5" s="29" t="s">
        <v>7</v>
      </c>
      <c r="N5" s="30" t="s">
        <v>8</v>
      </c>
    </row>
    <row r="6" spans="1:14" ht="36.75" customHeight="1" thickBot="1">
      <c r="A6" s="32" t="s">
        <v>25</v>
      </c>
      <c r="B6" s="32"/>
      <c r="C6" s="28" t="s">
        <v>38</v>
      </c>
      <c r="E6" s="2"/>
      <c r="F6" s="7"/>
      <c r="I6" s="16"/>
      <c r="J6" s="26"/>
      <c r="K6" s="24"/>
      <c r="L6" s="17"/>
      <c r="M6" s="29"/>
      <c r="N6" s="31"/>
    </row>
    <row r="7" spans="1:256" ht="24.75" customHeight="1">
      <c r="A7" s="33" t="s">
        <v>2</v>
      </c>
      <c r="B7" s="34"/>
      <c r="C7" s="37" t="s">
        <v>27</v>
      </c>
      <c r="D7" s="38"/>
      <c r="E7" s="38"/>
      <c r="F7" s="38"/>
      <c r="G7" s="38"/>
      <c r="H7" s="39"/>
      <c r="I7" s="40" t="s">
        <v>17</v>
      </c>
      <c r="J7" s="41"/>
      <c r="K7" s="42"/>
      <c r="L7" s="40" t="s">
        <v>18</v>
      </c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7.75" customHeight="1">
      <c r="A8" s="35"/>
      <c r="B8" s="36"/>
      <c r="C8" s="43" t="s">
        <v>20</v>
      </c>
      <c r="D8" s="44"/>
      <c r="E8" s="45" t="s">
        <v>21</v>
      </c>
      <c r="F8" s="45"/>
      <c r="G8" s="45" t="s">
        <v>22</v>
      </c>
      <c r="H8" s="45"/>
      <c r="I8" s="9" t="s">
        <v>10</v>
      </c>
      <c r="J8" s="48" t="s">
        <v>3</v>
      </c>
      <c r="K8" s="49"/>
      <c r="L8" s="9" t="s">
        <v>10</v>
      </c>
      <c r="M8" s="48" t="s">
        <v>3</v>
      </c>
      <c r="N8" s="5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14" ht="21" thickBot="1">
      <c r="A9" s="10" t="s">
        <v>13</v>
      </c>
      <c r="B9" s="15"/>
      <c r="C9" s="51">
        <v>18</v>
      </c>
      <c r="D9" s="52"/>
      <c r="E9" s="51">
        <v>18.6</v>
      </c>
      <c r="F9" s="52"/>
      <c r="G9" s="51">
        <v>19.2</v>
      </c>
      <c r="H9" s="52"/>
      <c r="I9" s="11" t="s">
        <v>19</v>
      </c>
      <c r="J9" s="53">
        <v>0.6</v>
      </c>
      <c r="K9" s="54" t="e">
        <v>#REF!</v>
      </c>
      <c r="L9" s="12" t="s">
        <v>19</v>
      </c>
      <c r="M9" s="53">
        <v>1.2</v>
      </c>
      <c r="N9" s="55" t="e">
        <v>#REF!</v>
      </c>
    </row>
    <row r="10" spans="1:14" ht="24.75" customHeight="1">
      <c r="A10" s="33" t="s">
        <v>28</v>
      </c>
      <c r="B10" s="34"/>
      <c r="C10" s="37" t="s">
        <v>29</v>
      </c>
      <c r="D10" s="38"/>
      <c r="E10" s="38"/>
      <c r="F10" s="38"/>
      <c r="G10" s="38"/>
      <c r="H10" s="39"/>
      <c r="I10" s="40" t="s">
        <v>17</v>
      </c>
      <c r="J10" s="41"/>
      <c r="K10" s="42"/>
      <c r="L10" s="40" t="s">
        <v>18</v>
      </c>
      <c r="M10" s="41"/>
      <c r="N10" s="41"/>
    </row>
    <row r="11" spans="1:256" ht="26.25" customHeight="1" thickBot="1">
      <c r="A11" s="62"/>
      <c r="B11" s="63"/>
      <c r="C11" s="46" t="s">
        <v>20</v>
      </c>
      <c r="D11" s="47"/>
      <c r="E11" s="46" t="s">
        <v>21</v>
      </c>
      <c r="F11" s="47"/>
      <c r="G11" s="46" t="s">
        <v>22</v>
      </c>
      <c r="H11" s="47"/>
      <c r="I11" s="27" t="s">
        <v>10</v>
      </c>
      <c r="J11" s="27" t="s">
        <v>4</v>
      </c>
      <c r="K11" s="27" t="s">
        <v>3</v>
      </c>
      <c r="L11" s="27" t="s">
        <v>10</v>
      </c>
      <c r="M11" s="27" t="s">
        <v>4</v>
      </c>
      <c r="N11" s="27" t="s">
        <v>3</v>
      </c>
      <c r="O11" s="8"/>
      <c r="P11" s="8"/>
      <c r="Q11" s="8"/>
      <c r="R11" s="8"/>
      <c r="S11" s="8"/>
      <c r="T11" s="8"/>
      <c r="U11" s="8"/>
      <c r="V11" s="8" t="s">
        <v>30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0.25" customHeight="1">
      <c r="A12" s="56" t="s">
        <v>16</v>
      </c>
      <c r="B12" s="57"/>
      <c r="C12" s="58">
        <v>2141</v>
      </c>
      <c r="D12" s="59"/>
      <c r="E12" s="58">
        <v>2049</v>
      </c>
      <c r="F12" s="59"/>
      <c r="G12" s="60">
        <v>2182</v>
      </c>
      <c r="H12" s="59"/>
      <c r="I12" s="13" t="s">
        <v>19</v>
      </c>
      <c r="J12" s="18">
        <v>6.5</v>
      </c>
      <c r="K12" s="19">
        <v>133</v>
      </c>
      <c r="L12" s="13" t="s">
        <v>19</v>
      </c>
      <c r="M12" s="18">
        <v>1.9</v>
      </c>
      <c r="N12" s="20">
        <v>42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14" ht="39" customHeight="1">
      <c r="A13" s="61" t="s">
        <v>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</sheetData>
  <sheetProtection/>
  <mergeCells count="29">
    <mergeCell ref="A12:B12"/>
    <mergeCell ref="C12:D12"/>
    <mergeCell ref="E12:F12"/>
    <mergeCell ref="G12:H12"/>
    <mergeCell ref="A13:N13"/>
    <mergeCell ref="A10:B11"/>
    <mergeCell ref="C10:H10"/>
    <mergeCell ref="I10:K10"/>
    <mergeCell ref="L10:N10"/>
    <mergeCell ref="C11:D11"/>
    <mergeCell ref="E11:F11"/>
    <mergeCell ref="G11:H11"/>
    <mergeCell ref="J8:K8"/>
    <mergeCell ref="M8:N8"/>
    <mergeCell ref="C9:D9"/>
    <mergeCell ref="E9:F9"/>
    <mergeCell ref="G9:H9"/>
    <mergeCell ref="J9:K9"/>
    <mergeCell ref="M9:N9"/>
    <mergeCell ref="M5:M6"/>
    <mergeCell ref="N5:N6"/>
    <mergeCell ref="A6:B6"/>
    <mergeCell ref="A7:B8"/>
    <mergeCell ref="C7:H7"/>
    <mergeCell ref="I7:K7"/>
    <mergeCell ref="L7:N7"/>
    <mergeCell ref="C8:D8"/>
    <mergeCell ref="E8:F8"/>
    <mergeCell ref="G8:H8"/>
  </mergeCells>
  <printOptions/>
  <pageMargins left="0.511811024" right="0.511811024" top="0.787401575" bottom="0.787401575" header="0.31496062" footer="0.31496062"/>
  <pageSetup horizontalDpi="300" verticalDpi="300" orientation="portrait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alessandra.brito</dc:creator>
  <cp:keywords/>
  <dc:description/>
  <cp:lastModifiedBy>Monica Marli Gomes de Souza</cp:lastModifiedBy>
  <cp:lastPrinted>2018-05-14T14:48:37Z</cp:lastPrinted>
  <dcterms:created xsi:type="dcterms:W3CDTF">2015-02-09T18:39:11Z</dcterms:created>
  <dcterms:modified xsi:type="dcterms:W3CDTF">2018-05-17T11:10:54Z</dcterms:modified>
  <cp:category/>
  <cp:version/>
  <cp:contentType/>
  <cp:contentStatus/>
</cp:coreProperties>
</file>